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утверждены" sheetId="1" r:id="rId1"/>
  </sheets>
  <definedNames>
    <definedName name="_xlnm.Print_Titles" localSheetId="0">'утверждены'!$5:$7</definedName>
    <definedName name="_xlnm.Print_Area" localSheetId="0">'утверждены'!$A$1:$S$43</definedName>
  </definedNames>
  <calcPr fullCalcOnLoad="1"/>
</workbook>
</file>

<file path=xl/sharedStrings.xml><?xml version="1.0" encoding="utf-8"?>
<sst xmlns="http://schemas.openxmlformats.org/spreadsheetml/2006/main" count="90" uniqueCount="42">
  <si>
    <t>№ п/п</t>
  </si>
  <si>
    <t xml:space="preserve">Наименование программы                                                        (с указанием №, даты постановления,                  которым она утверждена) </t>
  </si>
  <si>
    <t>Наименование мероприятий</t>
  </si>
  <si>
    <t>Уточненный план (изменения в ходе реализации)</t>
  </si>
  <si>
    <t>Всего, тыс.руб</t>
  </si>
  <si>
    <t>в том числе за счет бюджетов</t>
  </si>
  <si>
    <t xml:space="preserve">местного </t>
  </si>
  <si>
    <t>краевого</t>
  </si>
  <si>
    <t>федерального</t>
  </si>
  <si>
    <t>I- Муниципальные целевые программы за счет средств местного бюджета</t>
  </si>
  <si>
    <t>-</t>
  </si>
  <si>
    <t>Проведение противопожарных мероприятий</t>
  </si>
  <si>
    <t xml:space="preserve">II- Краевые (федеральные) целевые программы предусмотренные к софинансированию </t>
  </si>
  <si>
    <t>ИТОГО ПО КРАЕВЫМ ПРОГРАММАМ</t>
  </si>
  <si>
    <t>ВСЕГО ПО  ГЛАВНОМУ РАСПОРЯДИТЕЛЮ БЮДЖЕТНЫХ СРЕДСТВ</t>
  </si>
  <si>
    <t>ИСП. Саакова М.В. 6-34-32</t>
  </si>
  <si>
    <t>Проведение мероприятий по развитию системы водоснабжения.</t>
  </si>
  <si>
    <t>Проведение мероприятий для молодежи.</t>
  </si>
  <si>
    <t>Обеспечение доступа инвалидов к объектам социальной инфраструктуры</t>
  </si>
  <si>
    <t xml:space="preserve">Поэтапное повышение уровня средней заработной  платы работников муниципальных учреждений отрасли культуры, искусства и кинематографии в рамках реализации государственной программы Краснодарского края «Развитие культуры»  </t>
  </si>
  <si>
    <t>повышение уровня средней заработной  платы</t>
  </si>
  <si>
    <t xml:space="preserve"> Ведомственная целевая программа «Развитие органов территориального общественного самоуправления станицы Владимирской Лабинского района на 2017-2019 годы» (Постановление администрации Владимирского сельского поселения Лабинского района от  10.10. 2016 г. №358 )</t>
  </si>
  <si>
    <t>Компенсационные выплаты</t>
  </si>
  <si>
    <t>Муниципальная программа «Информационное обеспечение деятельности администрации Владимирского сельского поселения Лабинского района на 2017-2019 годы».(Постановление администрации Владимирского сельского поселения Лабинского района от  10.10. 2016 г. №357)</t>
  </si>
  <si>
    <t xml:space="preserve">обеспечение эффективного управления информационными ресурсами администрации  Владимирского сельского поселения Лабинского района, Обеспечение прав граждан на получение полной и достоверной информации о деятельности органов власти. </t>
  </si>
  <si>
    <t>Проведение конкурса на звание лучшего предпринимателя</t>
  </si>
  <si>
    <t>Муниципальная программа «Поддержка малого и среднего предпринимательства во Владимирском сельском поселении Лабинского района на 2017-2019 годы»(Постановление администрации Владимирского сельского поселения Лабинского района от  10.10. 2016 г. №355 )</t>
  </si>
  <si>
    <t>Муниципальная программа «Обеспечение безбарьерной среды жизнедеятельности для инвалидов и других маломобильных граждан Владимирского сельского поселения Лабинского района на 2017-2019 годы» (Постановление администрации Владимирского сельского поселения Лабинского района от  10.10. 2016 г. №361 )</t>
  </si>
  <si>
    <t>Ведомственная целевая программа «Противодействие коррупции во Владимирском сельском поселении Лабинского района на 2017-2019 годы»  (Постановление администрации Владимирского сельского поселения Лабинского района от  10.10. 2016 г. №359 )</t>
  </si>
  <si>
    <t>Проведение мероприятий пр пртиводействию коррупции в поселении</t>
  </si>
  <si>
    <t>Муниципальная программа «Организация и осуществление мероприятий по работе с детьми и молодежью Владимирского сельского поселения Лабинского района на 2017-2019 годы»(Постановление администрации Владимирского сельского поселения Лабинского района от  10.10. 2016 г. №363 )</t>
  </si>
  <si>
    <t>Отчет о выполнении муниципальных и ведомственных программ  в 2018 году</t>
  </si>
  <si>
    <t>Запланировано программой на 2018 год                   ( первоначально)</t>
  </si>
  <si>
    <t xml:space="preserve">  Ведомственая целевая программа «Обеспечение первичных  мер пожарной безопасности Владимирского сельского поселения Лабинского района на 2018 год». (Постановление администрации Владимирского сельского поселения Лабинского района от  03.10.2018 2016 г. №125)
</t>
  </si>
  <si>
    <t>Ведомственная целевой программа «Водоснабжение во Владимирском сельском поселении Лабинского района на 2018 "  (Постановление администрации Владимирского сельского поселения Лабинского района от  14.03.2018 г. №45)</t>
  </si>
  <si>
    <t>Охрана общественного правопорядка</t>
  </si>
  <si>
    <t>Реализация мероприятий ведомственной программы "Охрана общественного правопорядка на территории Владимирского сельского поселения Лабинского района на 2018 год."(Постановление администрации Владимирского сельского поселения Лабинского района от  13.10.2017 г. №133 )</t>
  </si>
  <si>
    <t>Капитальный ремонт ул. Телефонная ( устройство тротуара).</t>
  </si>
  <si>
    <t>Реализация мероприятий ведомственной целевой программы «Строительство, реконструкция, капитальный ремонт и ремонт автомобильных дорог общего пользования местного значения на территории Владимирского сельского поселения Лабинского района на 2018 год» (постановление администрации Владимирского с/п Лабинского района от 02.04.2018 г. №58</t>
  </si>
  <si>
    <t xml:space="preserve">  по  состоянию на 01.10.2018 г.</t>
  </si>
  <si>
    <t>Процент освоения по состоянию на 01.10.2018 г.</t>
  </si>
  <si>
    <t>Освоено по состоянию на 01.10.2018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</si>
</sst>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13"/>
      <name val="Arial"/>
      <family val="2"/>
    </font>
    <font>
      <b/>
      <i/>
      <u val="single"/>
      <sz val="12"/>
      <name val="Arial"/>
      <family val="2"/>
    </font>
    <font>
      <i/>
      <u val="single"/>
      <sz val="10"/>
      <name val="Arial"/>
      <family val="2"/>
    </font>
    <font>
      <sz val="12"/>
      <name val="Arial"/>
      <family val="2"/>
    </font>
    <font>
      <sz val="12"/>
      <color indexed="13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1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6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18" fillId="42" borderId="10" xfId="0" applyFont="1" applyFill="1" applyBorder="1" applyAlignment="1">
      <alignment horizontal="center"/>
    </xf>
    <xf numFmtId="164" fontId="18" fillId="43" borderId="10" xfId="0" applyNumberFormat="1" applyFont="1" applyFill="1" applyBorder="1" applyAlignment="1">
      <alignment horizontal="center"/>
    </xf>
    <xf numFmtId="164" fontId="18" fillId="42" borderId="10" xfId="0" applyNumberFormat="1" applyFont="1" applyFill="1" applyBorder="1" applyAlignment="1" applyProtection="1">
      <alignment horizontal="center"/>
      <protection locked="0"/>
    </xf>
    <xf numFmtId="164" fontId="18" fillId="42" borderId="10" xfId="0" applyNumberFormat="1" applyFont="1" applyFill="1" applyBorder="1" applyAlignment="1">
      <alignment horizontal="center"/>
    </xf>
    <xf numFmtId="0" fontId="23" fillId="42" borderId="10" xfId="0" applyFont="1" applyFill="1" applyBorder="1" applyAlignment="1" applyProtection="1">
      <alignment horizontal="left" vertical="top" wrapText="1"/>
      <protection locked="0"/>
    </xf>
    <xf numFmtId="0" fontId="18" fillId="42" borderId="10" xfId="0" applyFont="1" applyFill="1" applyBorder="1" applyAlignment="1" applyProtection="1">
      <alignment horizontal="center"/>
      <protection locked="0"/>
    </xf>
    <xf numFmtId="49" fontId="24" fillId="42" borderId="10" xfId="0" applyNumberFormat="1" applyFont="1" applyFill="1" applyBorder="1" applyAlignment="1" applyProtection="1">
      <alignment horizontal="left" vertical="top" wrapText="1"/>
      <protection locked="0"/>
    </xf>
    <xf numFmtId="165" fontId="18" fillId="42" borderId="10" xfId="0" applyNumberFormat="1" applyFont="1" applyFill="1" applyBorder="1" applyAlignment="1" applyProtection="1">
      <alignment horizontal="center"/>
      <protection locked="0"/>
    </xf>
    <xf numFmtId="0" fontId="18" fillId="43" borderId="10" xfId="0" applyFont="1" applyFill="1" applyBorder="1" applyAlignment="1">
      <alignment horizontal="left" vertical="top" wrapText="1"/>
    </xf>
    <xf numFmtId="165" fontId="18" fillId="43" borderId="10" xfId="0" applyNumberFormat="1" applyFont="1" applyFill="1" applyBorder="1" applyAlignment="1">
      <alignment horizontal="center"/>
    </xf>
    <xf numFmtId="164" fontId="18" fillId="43" borderId="10" xfId="0" applyNumberFormat="1" applyFont="1" applyFill="1" applyBorder="1" applyAlignment="1" applyProtection="1">
      <alignment horizontal="center"/>
      <protection locked="0"/>
    </xf>
    <xf numFmtId="0" fontId="18" fillId="43" borderId="10" xfId="0" applyFont="1" applyFill="1" applyBorder="1" applyAlignment="1" applyProtection="1">
      <alignment horizontal="center"/>
      <protection locked="0"/>
    </xf>
    <xf numFmtId="0" fontId="26" fillId="43" borderId="10" xfId="0" applyFont="1" applyFill="1" applyBorder="1" applyAlignment="1" applyProtection="1">
      <alignment horizontal="center"/>
      <protection locked="0"/>
    </xf>
    <xf numFmtId="0" fontId="26" fillId="43" borderId="10" xfId="0" applyFont="1" applyFill="1" applyBorder="1" applyAlignment="1">
      <alignment horizontal="left" vertical="top" wrapText="1"/>
    </xf>
    <xf numFmtId="165" fontId="26" fillId="43" borderId="10" xfId="0" applyNumberFormat="1" applyFont="1" applyFill="1" applyBorder="1" applyAlignment="1">
      <alignment horizontal="center"/>
    </xf>
    <xf numFmtId="164" fontId="26" fillId="43" borderId="10" xfId="0" applyNumberFormat="1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left" vertical="top" wrapText="1"/>
    </xf>
    <xf numFmtId="0" fontId="28" fillId="0" borderId="0" xfId="0" applyFont="1" applyAlignment="1">
      <alignment horizontal="center" vertical="top" wrapText="1"/>
    </xf>
    <xf numFmtId="0" fontId="28" fillId="0" borderId="0" xfId="0" applyFont="1" applyAlignment="1">
      <alignment horizontal="left"/>
    </xf>
    <xf numFmtId="0" fontId="28" fillId="0" borderId="0" xfId="0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 horizontal="left" vertical="top" wrapText="1"/>
    </xf>
    <xf numFmtId="164" fontId="18" fillId="43" borderId="11" xfId="0" applyNumberFormat="1" applyFont="1" applyFill="1" applyBorder="1" applyAlignment="1">
      <alignment horizontal="center"/>
    </xf>
    <xf numFmtId="0" fontId="25" fillId="43" borderId="12" xfId="0" applyFont="1" applyFill="1" applyBorder="1" applyAlignment="1" applyProtection="1">
      <alignment horizontal="center"/>
      <protection locked="0"/>
    </xf>
    <xf numFmtId="0" fontId="18" fillId="43" borderId="12" xfId="0" applyFont="1" applyFill="1" applyBorder="1" applyAlignment="1">
      <alignment horizontal="left" vertical="top" wrapText="1"/>
    </xf>
    <xf numFmtId="0" fontId="24" fillId="0" borderId="13" xfId="0" applyFont="1" applyBorder="1" applyAlignment="1">
      <alignment horizontal="left" wrapText="1"/>
    </xf>
    <xf numFmtId="49" fontId="24" fillId="42" borderId="13" xfId="0" applyNumberFormat="1" applyFont="1" applyFill="1" applyBorder="1" applyAlignment="1" applyProtection="1">
      <alignment horizontal="justify" vertical="center" wrapText="1"/>
      <protection locked="0"/>
    </xf>
    <xf numFmtId="0" fontId="24" fillId="0" borderId="13" xfId="0" applyFont="1" applyBorder="1" applyAlignment="1">
      <alignment wrapText="1"/>
    </xf>
    <xf numFmtId="49" fontId="24" fillId="42" borderId="13" xfId="0" applyNumberFormat="1" applyFont="1" applyFill="1" applyBorder="1" applyAlignment="1" applyProtection="1">
      <alignment horizontal="left" vertical="top" wrapText="1"/>
      <protection locked="0"/>
    </xf>
    <xf numFmtId="0" fontId="24" fillId="0" borderId="13" xfId="0" applyFont="1" applyBorder="1" applyAlignment="1">
      <alignment horizontal="justify"/>
    </xf>
    <xf numFmtId="0" fontId="24" fillId="42" borderId="13" xfId="0" applyFont="1" applyFill="1" applyBorder="1" applyAlignment="1" applyProtection="1">
      <alignment horizontal="left" vertical="top" wrapText="1"/>
      <protection locked="0"/>
    </xf>
    <xf numFmtId="0" fontId="24" fillId="0" borderId="13" xfId="0" applyFont="1" applyBorder="1" applyAlignment="1">
      <alignment horizontal="justify" wrapText="1"/>
    </xf>
    <xf numFmtId="0" fontId="28" fillId="42" borderId="13" xfId="0" applyFont="1" applyFill="1" applyBorder="1" applyAlignment="1">
      <alignment horizontal="center"/>
    </xf>
    <xf numFmtId="0" fontId="33" fillId="0" borderId="13" xfId="0" applyFont="1" applyBorder="1" applyAlignment="1">
      <alignment horizontal="justify"/>
    </xf>
    <xf numFmtId="0" fontId="34" fillId="0" borderId="13" xfId="0" applyFont="1" applyBorder="1" applyAlignment="1">
      <alignment/>
    </xf>
    <xf numFmtId="0" fontId="29" fillId="43" borderId="14" xfId="0" applyFont="1" applyFill="1" applyBorder="1" applyAlignment="1">
      <alignment horizontal="justify"/>
    </xf>
    <xf numFmtId="0" fontId="24" fillId="0" borderId="0" xfId="0" applyFont="1" applyAlignment="1">
      <alignment wrapText="1"/>
    </xf>
    <xf numFmtId="164" fontId="24" fillId="42" borderId="10" xfId="0" applyNumberFormat="1" applyFont="1" applyFill="1" applyBorder="1" applyAlignment="1" applyProtection="1">
      <alignment horizontal="center" vertical="top" wrapText="1"/>
      <protection locked="0"/>
    </xf>
    <xf numFmtId="0" fontId="24" fillId="42" borderId="10" xfId="0" applyFont="1" applyFill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8" fillId="42" borderId="1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 applyProtection="1">
      <alignment horizontal="center"/>
      <protection locked="0"/>
    </xf>
    <xf numFmtId="0" fontId="20" fillId="0" borderId="10" xfId="0" applyFont="1" applyBorder="1" applyAlignment="1" applyProtection="1">
      <alignment horizontal="center"/>
      <protection locked="0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tabSelected="1" view="pageBreakPreview" zoomScale="75" zoomScaleSheetLayoutView="75" zoomScalePageLayoutView="0" workbookViewId="0" topLeftCell="A1">
      <selection activeCell="N25" sqref="N25"/>
    </sheetView>
  </sheetViews>
  <sheetFormatPr defaultColWidth="9.140625" defaultRowHeight="12.75"/>
  <cols>
    <col min="1" max="1" width="5.57421875" style="0" customWidth="1"/>
    <col min="2" max="2" width="46.421875" style="1" customWidth="1"/>
    <col min="3" max="3" width="33.28125" style="1" customWidth="1"/>
    <col min="4" max="4" width="10.57421875" style="2" customWidth="1"/>
    <col min="5" max="5" width="12.00390625" style="0" customWidth="1"/>
    <col min="6" max="6" width="10.57421875" style="0" customWidth="1"/>
    <col min="7" max="11" width="12.7109375" style="0" customWidth="1"/>
    <col min="12" max="12" width="11.28125" style="0" customWidth="1"/>
    <col min="13" max="13" width="10.28125" style="0" customWidth="1"/>
    <col min="14" max="14" width="10.140625" style="0" customWidth="1"/>
    <col min="15" max="15" width="13.421875" style="0" customWidth="1"/>
    <col min="16" max="17" width="11.8515625" style="0" customWidth="1"/>
    <col min="18" max="18" width="12.28125" style="0" customWidth="1"/>
    <col min="19" max="19" width="11.8515625" style="0" customWidth="1"/>
    <col min="20" max="21" width="7.00390625" style="0" customWidth="1"/>
  </cols>
  <sheetData>
    <row r="1" spans="1:19" ht="12.75">
      <c r="A1" s="3"/>
      <c r="B1" s="4"/>
      <c r="C1" s="4"/>
      <c r="D1" s="5"/>
      <c r="E1" s="6"/>
      <c r="F1" s="6"/>
      <c r="G1" s="6"/>
      <c r="H1" s="6"/>
      <c r="I1" s="6"/>
      <c r="J1" s="6"/>
      <c r="K1" s="6"/>
      <c r="L1" s="3"/>
      <c r="M1" s="3"/>
      <c r="N1" s="3"/>
      <c r="O1" s="3"/>
      <c r="P1" s="3"/>
      <c r="Q1" s="3"/>
      <c r="R1" s="3"/>
      <c r="S1" s="3"/>
    </row>
    <row r="2" spans="1:19" ht="15">
      <c r="A2" s="56" t="s">
        <v>31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19" ht="24.75" customHeight="1">
      <c r="A3" s="57" t="s">
        <v>39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</row>
    <row r="4" spans="1:19" ht="10.5" customHeight="1">
      <c r="A4" s="7"/>
      <c r="B4" s="8"/>
      <c r="C4" s="8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29.25" customHeight="1">
      <c r="A5" s="58" t="s">
        <v>0</v>
      </c>
      <c r="B5" s="52" t="s">
        <v>1</v>
      </c>
      <c r="C5" s="52" t="s">
        <v>2</v>
      </c>
      <c r="D5" s="59" t="s">
        <v>32</v>
      </c>
      <c r="E5" s="59"/>
      <c r="F5" s="59"/>
      <c r="G5" s="59"/>
      <c r="H5" s="54" t="s">
        <v>3</v>
      </c>
      <c r="I5" s="54"/>
      <c r="J5" s="54"/>
      <c r="K5" s="54"/>
      <c r="L5" s="60" t="s">
        <v>41</v>
      </c>
      <c r="M5" s="60"/>
      <c r="N5" s="60"/>
      <c r="O5" s="60"/>
      <c r="P5" s="61" t="s">
        <v>40</v>
      </c>
      <c r="Q5" s="61"/>
      <c r="R5" s="61"/>
      <c r="S5" s="61"/>
    </row>
    <row r="6" spans="1:19" ht="12.75" customHeight="1">
      <c r="A6" s="58"/>
      <c r="B6" s="52"/>
      <c r="C6" s="52"/>
      <c r="D6" s="52" t="s">
        <v>4</v>
      </c>
      <c r="E6" s="52" t="s">
        <v>5</v>
      </c>
      <c r="F6" s="52"/>
      <c r="G6" s="52"/>
      <c r="H6" s="52" t="s">
        <v>4</v>
      </c>
      <c r="I6" s="52" t="s">
        <v>5</v>
      </c>
      <c r="J6" s="52"/>
      <c r="K6" s="52"/>
      <c r="L6" s="52" t="s">
        <v>4</v>
      </c>
      <c r="M6" s="52" t="s">
        <v>5</v>
      </c>
      <c r="N6" s="52"/>
      <c r="O6" s="52"/>
      <c r="P6" s="52" t="s">
        <v>4</v>
      </c>
      <c r="Q6" s="52" t="s">
        <v>5</v>
      </c>
      <c r="R6" s="52"/>
      <c r="S6" s="52"/>
    </row>
    <row r="7" spans="1:19" ht="12.75">
      <c r="A7" s="58"/>
      <c r="B7" s="52"/>
      <c r="C7" s="52"/>
      <c r="D7" s="52"/>
      <c r="E7" s="9" t="s">
        <v>6</v>
      </c>
      <c r="F7" s="9" t="s">
        <v>7</v>
      </c>
      <c r="G7" s="10" t="s">
        <v>8</v>
      </c>
      <c r="H7" s="52"/>
      <c r="I7" s="9" t="s">
        <v>6</v>
      </c>
      <c r="J7" s="9" t="s">
        <v>7</v>
      </c>
      <c r="K7" s="11" t="s">
        <v>8</v>
      </c>
      <c r="L7" s="52"/>
      <c r="M7" s="9" t="s">
        <v>6</v>
      </c>
      <c r="N7" s="9" t="s">
        <v>7</v>
      </c>
      <c r="O7" s="11" t="s">
        <v>8</v>
      </c>
      <c r="P7" s="52"/>
      <c r="Q7" s="9" t="s">
        <v>6</v>
      </c>
      <c r="R7" s="9" t="s">
        <v>7</v>
      </c>
      <c r="S7" s="11" t="s">
        <v>8</v>
      </c>
    </row>
    <row r="8" spans="1:19" ht="18.75" customHeight="1">
      <c r="A8" s="53" t="s">
        <v>9</v>
      </c>
      <c r="B8" s="53"/>
      <c r="C8" s="53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</row>
    <row r="9" spans="1:19" ht="108.75" customHeight="1">
      <c r="A9" s="45">
        <v>1</v>
      </c>
      <c r="B9" s="38" t="s">
        <v>21</v>
      </c>
      <c r="C9" s="39" t="s">
        <v>22</v>
      </c>
      <c r="D9" s="35">
        <f>E9</f>
        <v>141</v>
      </c>
      <c r="E9" s="14">
        <v>141</v>
      </c>
      <c r="F9" s="15" t="s">
        <v>10</v>
      </c>
      <c r="G9" s="15" t="s">
        <v>10</v>
      </c>
      <c r="H9" s="13">
        <f>I9</f>
        <v>162.1</v>
      </c>
      <c r="I9" s="15">
        <v>162.1</v>
      </c>
      <c r="J9" s="15"/>
      <c r="K9" s="15"/>
      <c r="L9" s="13">
        <f aca="true" t="shared" si="0" ref="L9:L15">M9</f>
        <v>121.1</v>
      </c>
      <c r="M9" s="14">
        <v>121.1</v>
      </c>
      <c r="N9" s="15" t="s">
        <v>10</v>
      </c>
      <c r="O9" s="15" t="s">
        <v>10</v>
      </c>
      <c r="P9" s="13">
        <f aca="true" t="shared" si="1" ref="P9:Q11">L9/D9*100</f>
        <v>85.88652482269504</v>
      </c>
      <c r="Q9" s="13">
        <f t="shared" si="1"/>
        <v>85.88652482269504</v>
      </c>
      <c r="R9" s="15" t="s">
        <v>10</v>
      </c>
      <c r="S9" s="15" t="s">
        <v>10</v>
      </c>
    </row>
    <row r="10" spans="1:19" ht="156.75" customHeight="1">
      <c r="A10" s="45">
        <v>2</v>
      </c>
      <c r="B10" s="40" t="s">
        <v>23</v>
      </c>
      <c r="C10" s="41" t="s">
        <v>24</v>
      </c>
      <c r="D10" s="35">
        <f>E10</f>
        <v>375.5</v>
      </c>
      <c r="E10" s="14">
        <v>375.5</v>
      </c>
      <c r="F10" s="15" t="s">
        <v>10</v>
      </c>
      <c r="G10" s="15" t="s">
        <v>10</v>
      </c>
      <c r="H10" s="13">
        <f>I10</f>
        <v>375.5</v>
      </c>
      <c r="I10" s="15">
        <v>375.5</v>
      </c>
      <c r="J10" s="15"/>
      <c r="K10" s="15"/>
      <c r="L10" s="13">
        <f t="shared" si="0"/>
        <v>191</v>
      </c>
      <c r="M10" s="14">
        <v>191</v>
      </c>
      <c r="N10" s="15" t="s">
        <v>10</v>
      </c>
      <c r="O10" s="15" t="s">
        <v>10</v>
      </c>
      <c r="P10" s="13">
        <f t="shared" si="1"/>
        <v>50.86551264980027</v>
      </c>
      <c r="Q10" s="13">
        <f t="shared" si="1"/>
        <v>50.86551264980027</v>
      </c>
      <c r="R10" s="15" t="s">
        <v>10</v>
      </c>
      <c r="S10" s="15" t="s">
        <v>10</v>
      </c>
    </row>
    <row r="11" spans="1:19" ht="141" customHeight="1">
      <c r="A11" s="45">
        <v>3</v>
      </c>
      <c r="B11" s="44" t="s">
        <v>33</v>
      </c>
      <c r="C11" s="43" t="s">
        <v>11</v>
      </c>
      <c r="D11" s="35">
        <f>E11</f>
        <v>67</v>
      </c>
      <c r="E11" s="14">
        <v>67</v>
      </c>
      <c r="F11" s="15" t="s">
        <v>10</v>
      </c>
      <c r="G11" s="15" t="s">
        <v>10</v>
      </c>
      <c r="H11" s="13">
        <f>I11</f>
        <v>67</v>
      </c>
      <c r="I11" s="15">
        <v>67</v>
      </c>
      <c r="J11" s="15"/>
      <c r="K11" s="15"/>
      <c r="L11" s="13">
        <f t="shared" si="0"/>
        <v>47.6</v>
      </c>
      <c r="M11" s="14">
        <v>47.6</v>
      </c>
      <c r="N11" s="15" t="s">
        <v>10</v>
      </c>
      <c r="O11" s="15" t="s">
        <v>10</v>
      </c>
      <c r="P11" s="13">
        <f t="shared" si="1"/>
        <v>71.04477611940298</v>
      </c>
      <c r="Q11" s="13">
        <f t="shared" si="1"/>
        <v>71.04477611940298</v>
      </c>
      <c r="R11" s="15" t="s">
        <v>10</v>
      </c>
      <c r="S11" s="15" t="s">
        <v>10</v>
      </c>
    </row>
    <row r="12" spans="1:19" ht="119.25" customHeight="1">
      <c r="A12" s="45">
        <v>4</v>
      </c>
      <c r="B12" s="42" t="s">
        <v>34</v>
      </c>
      <c r="C12" s="41" t="s">
        <v>16</v>
      </c>
      <c r="D12" s="35">
        <f aca="true" t="shared" si="2" ref="D12:D19">E12</f>
        <v>300</v>
      </c>
      <c r="E12" s="19">
        <v>300</v>
      </c>
      <c r="F12" s="15" t="s">
        <v>10</v>
      </c>
      <c r="G12" s="15" t="s">
        <v>10</v>
      </c>
      <c r="H12" s="13">
        <f aca="true" t="shared" si="3" ref="H12:H19">I12</f>
        <v>205.3</v>
      </c>
      <c r="I12" s="15">
        <v>205.3</v>
      </c>
      <c r="J12" s="15"/>
      <c r="K12" s="15"/>
      <c r="L12" s="13">
        <f t="shared" si="0"/>
        <v>205.3</v>
      </c>
      <c r="M12" s="19">
        <v>205.3</v>
      </c>
      <c r="N12" s="15" t="s">
        <v>10</v>
      </c>
      <c r="O12" s="15" t="s">
        <v>10</v>
      </c>
      <c r="P12" s="13">
        <f aca="true" t="shared" si="4" ref="P12:Q14">L12/D12*100</f>
        <v>68.43333333333334</v>
      </c>
      <c r="Q12" s="13">
        <f t="shared" si="4"/>
        <v>68.43333333333334</v>
      </c>
      <c r="R12" s="15" t="s">
        <v>10</v>
      </c>
      <c r="S12" s="15" t="s">
        <v>10</v>
      </c>
    </row>
    <row r="13" spans="1:19" ht="111.75" customHeight="1">
      <c r="A13" s="45">
        <v>5</v>
      </c>
      <c r="B13" s="42" t="s">
        <v>26</v>
      </c>
      <c r="C13" s="41" t="s">
        <v>25</v>
      </c>
      <c r="D13" s="35">
        <f>E13</f>
        <v>19</v>
      </c>
      <c r="E13" s="19">
        <v>19</v>
      </c>
      <c r="F13" s="15" t="s">
        <v>10</v>
      </c>
      <c r="G13" s="15" t="s">
        <v>10</v>
      </c>
      <c r="H13" s="13">
        <f>I13</f>
        <v>19</v>
      </c>
      <c r="I13" s="15">
        <v>19</v>
      </c>
      <c r="J13" s="15"/>
      <c r="K13" s="15"/>
      <c r="L13" s="13">
        <f t="shared" si="0"/>
        <v>0</v>
      </c>
      <c r="M13" s="19">
        <v>0</v>
      </c>
      <c r="N13" s="15" t="s">
        <v>10</v>
      </c>
      <c r="O13" s="15" t="s">
        <v>10</v>
      </c>
      <c r="P13" s="13">
        <f t="shared" si="4"/>
        <v>0</v>
      </c>
      <c r="Q13" s="13">
        <f t="shared" si="4"/>
        <v>0</v>
      </c>
      <c r="R13" s="15" t="s">
        <v>10</v>
      </c>
      <c r="S13" s="15" t="s">
        <v>10</v>
      </c>
    </row>
    <row r="14" spans="1:19" ht="138.75" customHeight="1">
      <c r="A14" s="45">
        <v>6</v>
      </c>
      <c r="B14" s="46" t="s">
        <v>30</v>
      </c>
      <c r="C14" s="41" t="s">
        <v>17</v>
      </c>
      <c r="D14" s="35">
        <f>E14</f>
        <v>50</v>
      </c>
      <c r="E14" s="19">
        <v>50</v>
      </c>
      <c r="F14" s="15"/>
      <c r="G14" s="15"/>
      <c r="H14" s="13">
        <f>I14</f>
        <v>50</v>
      </c>
      <c r="I14" s="15">
        <v>50</v>
      </c>
      <c r="J14" s="15"/>
      <c r="K14" s="15"/>
      <c r="L14" s="13">
        <f t="shared" si="0"/>
        <v>5.1</v>
      </c>
      <c r="M14" s="19">
        <v>5.1</v>
      </c>
      <c r="N14" s="15" t="s">
        <v>10</v>
      </c>
      <c r="O14" s="15" t="s">
        <v>10</v>
      </c>
      <c r="P14" s="13">
        <f t="shared" si="4"/>
        <v>10.2</v>
      </c>
      <c r="Q14" s="13">
        <f t="shared" si="4"/>
        <v>10.2</v>
      </c>
      <c r="R14" s="15" t="s">
        <v>10</v>
      </c>
      <c r="S14" s="15" t="s">
        <v>10</v>
      </c>
    </row>
    <row r="15" spans="1:19" ht="144" customHeight="1">
      <c r="A15" s="45">
        <v>7</v>
      </c>
      <c r="B15" s="40" t="s">
        <v>27</v>
      </c>
      <c r="C15" s="41" t="s">
        <v>18</v>
      </c>
      <c r="D15" s="35">
        <f>E15</f>
        <v>31.9</v>
      </c>
      <c r="E15" s="19">
        <v>31.9</v>
      </c>
      <c r="F15" s="15"/>
      <c r="G15" s="15"/>
      <c r="H15" s="13">
        <f>I15</f>
        <v>31.9</v>
      </c>
      <c r="I15" s="15">
        <v>31.9</v>
      </c>
      <c r="J15" s="15"/>
      <c r="K15" s="15"/>
      <c r="L15" s="13">
        <f t="shared" si="0"/>
        <v>31.8</v>
      </c>
      <c r="M15" s="19">
        <v>31.8</v>
      </c>
      <c r="N15" s="15"/>
      <c r="O15" s="15"/>
      <c r="P15" s="13"/>
      <c r="Q15" s="13"/>
      <c r="R15" s="15"/>
      <c r="S15" s="15"/>
    </row>
    <row r="16" spans="1:19" ht="135.75" customHeight="1">
      <c r="A16" s="45">
        <v>8</v>
      </c>
      <c r="B16" s="40" t="s">
        <v>28</v>
      </c>
      <c r="C16" s="41" t="s">
        <v>29</v>
      </c>
      <c r="D16" s="35">
        <f>E16</f>
        <v>12</v>
      </c>
      <c r="E16" s="19">
        <v>12</v>
      </c>
      <c r="F16" s="15"/>
      <c r="G16" s="15"/>
      <c r="H16" s="13">
        <f>I16</f>
        <v>12</v>
      </c>
      <c r="I16" s="15">
        <v>12</v>
      </c>
      <c r="J16" s="15"/>
      <c r="K16" s="15"/>
      <c r="L16" s="13"/>
      <c r="M16" s="19">
        <v>12</v>
      </c>
      <c r="N16" s="15"/>
      <c r="O16" s="15"/>
      <c r="P16" s="13"/>
      <c r="Q16" s="13"/>
      <c r="R16" s="15"/>
      <c r="S16" s="15"/>
    </row>
    <row r="17" spans="1:19" ht="129" customHeight="1">
      <c r="A17" s="45">
        <v>9</v>
      </c>
      <c r="B17" s="40" t="s">
        <v>36</v>
      </c>
      <c r="C17" s="41" t="s">
        <v>35</v>
      </c>
      <c r="D17" s="35">
        <f t="shared" si="2"/>
        <v>54</v>
      </c>
      <c r="E17" s="19">
        <v>54</v>
      </c>
      <c r="F17" s="15"/>
      <c r="G17" s="15"/>
      <c r="H17" s="13">
        <f t="shared" si="3"/>
        <v>54</v>
      </c>
      <c r="I17" s="15">
        <v>54</v>
      </c>
      <c r="J17" s="15"/>
      <c r="K17" s="15"/>
      <c r="L17" s="13"/>
      <c r="M17" s="19">
        <v>40.2</v>
      </c>
      <c r="N17" s="15"/>
      <c r="O17" s="15"/>
      <c r="P17" s="13"/>
      <c r="Q17" s="13"/>
      <c r="R17" s="15"/>
      <c r="S17" s="15"/>
    </row>
    <row r="18" spans="1:19" ht="108" customHeight="1">
      <c r="A18" s="47"/>
      <c r="B18" s="40"/>
      <c r="C18" s="41"/>
      <c r="D18" s="35">
        <f t="shared" si="2"/>
        <v>0</v>
      </c>
      <c r="E18" s="19"/>
      <c r="F18" s="15"/>
      <c r="G18" s="15"/>
      <c r="H18" s="13">
        <f t="shared" si="3"/>
        <v>0</v>
      </c>
      <c r="I18" s="15"/>
      <c r="J18" s="15"/>
      <c r="K18" s="15"/>
      <c r="L18" s="13"/>
      <c r="M18" s="19"/>
      <c r="N18" s="15"/>
      <c r="O18" s="15"/>
      <c r="P18" s="13"/>
      <c r="Q18" s="13"/>
      <c r="R18" s="15"/>
      <c r="S18" s="15"/>
    </row>
    <row r="19" spans="1:19" ht="32.25" customHeight="1">
      <c r="A19" s="36">
        <v>1</v>
      </c>
      <c r="B19" s="48"/>
      <c r="C19" s="37"/>
      <c r="D19" s="13">
        <f t="shared" si="2"/>
        <v>1050.4</v>
      </c>
      <c r="E19" s="21">
        <f>SUM(E9:E18)</f>
        <v>1050.4</v>
      </c>
      <c r="F19" s="21">
        <v>0</v>
      </c>
      <c r="G19" s="21">
        <v>0</v>
      </c>
      <c r="H19" s="13">
        <f t="shared" si="3"/>
        <v>976.8000000000001</v>
      </c>
      <c r="I19" s="21">
        <f>SUM(I9:I18)</f>
        <v>976.8000000000001</v>
      </c>
      <c r="J19" s="21">
        <v>0</v>
      </c>
      <c r="K19" s="21">
        <v>0</v>
      </c>
      <c r="L19" s="13">
        <f>M19</f>
        <v>654.1</v>
      </c>
      <c r="M19" s="21">
        <f>SUM(M9:M18)</f>
        <v>654.1</v>
      </c>
      <c r="N19" s="21">
        <v>0</v>
      </c>
      <c r="O19" s="21">
        <v>0</v>
      </c>
      <c r="P19" s="13">
        <f>L19/D19*100</f>
        <v>62.27151561309977</v>
      </c>
      <c r="Q19" s="13">
        <f>M19/E19*100</f>
        <v>62.27151561309977</v>
      </c>
      <c r="R19" s="21">
        <v>0</v>
      </c>
      <c r="S19" s="21">
        <v>0</v>
      </c>
    </row>
    <row r="20" spans="1:19" ht="32.25" customHeight="1">
      <c r="A20" s="55" t="s">
        <v>12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</row>
    <row r="21" spans="1:19" ht="135.75" customHeight="1">
      <c r="A21" s="12">
        <v>1</v>
      </c>
      <c r="B21" s="49" t="s">
        <v>19</v>
      </c>
      <c r="C21" s="50" t="s">
        <v>20</v>
      </c>
      <c r="D21" s="13">
        <f>E21+F21</f>
        <v>5432.2</v>
      </c>
      <c r="E21" s="14">
        <v>1339.2</v>
      </c>
      <c r="F21" s="14">
        <v>4093</v>
      </c>
      <c r="G21" s="14">
        <v>0</v>
      </c>
      <c r="H21" s="22">
        <f aca="true" t="shared" si="5" ref="H21:H29">I21+J21+K21</f>
        <v>5432.2</v>
      </c>
      <c r="I21" s="14">
        <v>1339.2</v>
      </c>
      <c r="J21" s="14">
        <v>4093</v>
      </c>
      <c r="K21" s="14">
        <v>0</v>
      </c>
      <c r="L21" s="13">
        <f aca="true" t="shared" si="6" ref="L21:L27">M21+N21+O21</f>
        <v>2979.2</v>
      </c>
      <c r="M21" s="14">
        <v>1004.4</v>
      </c>
      <c r="N21" s="14">
        <v>1974.8</v>
      </c>
      <c r="O21" s="14">
        <v>0</v>
      </c>
      <c r="P21" s="13">
        <f aca="true" t="shared" si="7" ref="P21:P29">L21/D21*100</f>
        <v>54.843341555907365</v>
      </c>
      <c r="Q21" s="13">
        <f aca="true" t="shared" si="8" ref="Q21:Q29">M21/E21*100</f>
        <v>75</v>
      </c>
      <c r="R21" s="13">
        <f aca="true" t="shared" si="9" ref="R21:R29">N21/F21*100</f>
        <v>48.24822868311752</v>
      </c>
      <c r="S21" s="13" t="e">
        <f aca="true" t="shared" si="10" ref="S21:S29">O21/G21*100</f>
        <v>#DIV/0!</v>
      </c>
    </row>
    <row r="22" spans="1:19" ht="156.75" customHeight="1">
      <c r="A22" s="12">
        <v>2</v>
      </c>
      <c r="B22" s="51" t="s">
        <v>38</v>
      </c>
      <c r="C22" s="51" t="s">
        <v>37</v>
      </c>
      <c r="D22" s="13">
        <f>E22+F22</f>
        <v>0</v>
      </c>
      <c r="E22" s="14">
        <v>0</v>
      </c>
      <c r="F22" s="14">
        <v>0</v>
      </c>
      <c r="G22" s="14">
        <v>0</v>
      </c>
      <c r="H22" s="22">
        <f t="shared" si="5"/>
        <v>2735.1</v>
      </c>
      <c r="I22" s="14">
        <v>82.1</v>
      </c>
      <c r="J22" s="14">
        <v>2653</v>
      </c>
      <c r="K22" s="14">
        <v>0</v>
      </c>
      <c r="L22" s="13">
        <f t="shared" si="6"/>
        <v>0</v>
      </c>
      <c r="M22" s="14">
        <v>0</v>
      </c>
      <c r="N22" s="14">
        <v>0</v>
      </c>
      <c r="O22" s="14">
        <v>0</v>
      </c>
      <c r="P22" s="13" t="e">
        <f t="shared" si="7"/>
        <v>#DIV/0!</v>
      </c>
      <c r="Q22" s="13" t="e">
        <f t="shared" si="8"/>
        <v>#DIV/0!</v>
      </c>
      <c r="R22" s="13" t="e">
        <f t="shared" si="9"/>
        <v>#DIV/0!</v>
      </c>
      <c r="S22" s="13" t="e">
        <f t="shared" si="10"/>
        <v>#DIV/0!</v>
      </c>
    </row>
    <row r="23" spans="1:19" ht="34.5" customHeight="1">
      <c r="A23" s="12">
        <v>3</v>
      </c>
      <c r="B23" s="16"/>
      <c r="C23" s="16"/>
      <c r="D23" s="13">
        <f aca="true" t="shared" si="11" ref="D23:D29">E23+F23+G23</f>
        <v>0</v>
      </c>
      <c r="E23" s="17"/>
      <c r="F23" s="19"/>
      <c r="G23" s="17"/>
      <c r="H23" s="22">
        <f t="shared" si="5"/>
        <v>0</v>
      </c>
      <c r="I23" s="17"/>
      <c r="J23" s="17"/>
      <c r="K23" s="17"/>
      <c r="L23" s="13">
        <f t="shared" si="6"/>
        <v>0</v>
      </c>
      <c r="M23" s="17"/>
      <c r="N23" s="19"/>
      <c r="O23" s="17"/>
      <c r="P23" s="13" t="e">
        <f t="shared" si="7"/>
        <v>#DIV/0!</v>
      </c>
      <c r="Q23" s="13" t="e">
        <f t="shared" si="8"/>
        <v>#DIV/0!</v>
      </c>
      <c r="R23" s="13" t="e">
        <f t="shared" si="9"/>
        <v>#DIV/0!</v>
      </c>
      <c r="S23" s="13" t="e">
        <f t="shared" si="10"/>
        <v>#DIV/0!</v>
      </c>
    </row>
    <row r="24" spans="1:19" ht="32.25" customHeight="1">
      <c r="A24" s="12">
        <v>4</v>
      </c>
      <c r="B24" s="16"/>
      <c r="C24" s="16"/>
      <c r="D24" s="13">
        <f t="shared" si="11"/>
        <v>0</v>
      </c>
      <c r="E24" s="17"/>
      <c r="F24" s="17"/>
      <c r="G24" s="17"/>
      <c r="H24" s="22">
        <f t="shared" si="5"/>
        <v>0</v>
      </c>
      <c r="I24" s="17"/>
      <c r="J24" s="17"/>
      <c r="K24" s="17"/>
      <c r="L24" s="13">
        <f t="shared" si="6"/>
        <v>0</v>
      </c>
      <c r="M24" s="17"/>
      <c r="N24" s="17"/>
      <c r="O24" s="17"/>
      <c r="P24" s="13" t="e">
        <f t="shared" si="7"/>
        <v>#DIV/0!</v>
      </c>
      <c r="Q24" s="13" t="e">
        <f t="shared" si="8"/>
        <v>#DIV/0!</v>
      </c>
      <c r="R24" s="13" t="e">
        <f t="shared" si="9"/>
        <v>#DIV/0!</v>
      </c>
      <c r="S24" s="13" t="e">
        <f t="shared" si="10"/>
        <v>#DIV/0!</v>
      </c>
    </row>
    <row r="25" spans="1:19" ht="32.25" customHeight="1">
      <c r="A25" s="12"/>
      <c r="B25" s="18"/>
      <c r="C25" s="18"/>
      <c r="D25" s="13">
        <f t="shared" si="11"/>
        <v>0</v>
      </c>
      <c r="E25" s="19"/>
      <c r="F25" s="19"/>
      <c r="G25" s="19"/>
      <c r="H25" s="22">
        <f t="shared" si="5"/>
        <v>0</v>
      </c>
      <c r="I25" s="19"/>
      <c r="J25" s="19"/>
      <c r="K25" s="19"/>
      <c r="L25" s="13">
        <f t="shared" si="6"/>
        <v>0</v>
      </c>
      <c r="M25" s="19"/>
      <c r="N25" s="19"/>
      <c r="O25" s="19"/>
      <c r="P25" s="13" t="e">
        <f t="shared" si="7"/>
        <v>#DIV/0!</v>
      </c>
      <c r="Q25" s="13" t="e">
        <f t="shared" si="8"/>
        <v>#DIV/0!</v>
      </c>
      <c r="R25" s="13" t="e">
        <f t="shared" si="9"/>
        <v>#DIV/0!</v>
      </c>
      <c r="S25" s="13" t="e">
        <f t="shared" si="10"/>
        <v>#DIV/0!</v>
      </c>
    </row>
    <row r="26" spans="1:19" ht="32.25" customHeight="1">
      <c r="A26" s="12"/>
      <c r="B26" s="18"/>
      <c r="C26" s="18"/>
      <c r="D26" s="13">
        <f t="shared" si="11"/>
        <v>0</v>
      </c>
      <c r="E26" s="19"/>
      <c r="F26" s="19"/>
      <c r="G26" s="19"/>
      <c r="H26" s="22">
        <f t="shared" si="5"/>
        <v>0</v>
      </c>
      <c r="I26" s="19"/>
      <c r="J26" s="19"/>
      <c r="K26" s="19"/>
      <c r="L26" s="13">
        <f t="shared" si="6"/>
        <v>0</v>
      </c>
      <c r="M26" s="19"/>
      <c r="N26" s="19"/>
      <c r="O26" s="19"/>
      <c r="P26" s="13" t="e">
        <f t="shared" si="7"/>
        <v>#DIV/0!</v>
      </c>
      <c r="Q26" s="13" t="e">
        <f t="shared" si="8"/>
        <v>#DIV/0!</v>
      </c>
      <c r="R26" s="13" t="e">
        <f t="shared" si="9"/>
        <v>#DIV/0!</v>
      </c>
      <c r="S26" s="13" t="e">
        <f t="shared" si="10"/>
        <v>#DIV/0!</v>
      </c>
    </row>
    <row r="27" spans="1:19" ht="32.25" customHeight="1">
      <c r="A27" s="12"/>
      <c r="B27" s="16"/>
      <c r="C27" s="16"/>
      <c r="D27" s="13">
        <f t="shared" si="11"/>
        <v>0</v>
      </c>
      <c r="E27" s="19"/>
      <c r="F27" s="19"/>
      <c r="G27" s="19"/>
      <c r="H27" s="22">
        <f t="shared" si="5"/>
        <v>0</v>
      </c>
      <c r="I27" s="19"/>
      <c r="J27" s="19"/>
      <c r="K27" s="19"/>
      <c r="L27" s="13">
        <f t="shared" si="6"/>
        <v>0</v>
      </c>
      <c r="M27" s="19"/>
      <c r="N27" s="19"/>
      <c r="O27" s="19"/>
      <c r="P27" s="13" t="e">
        <f t="shared" si="7"/>
        <v>#DIV/0!</v>
      </c>
      <c r="Q27" s="13" t="e">
        <f t="shared" si="8"/>
        <v>#DIV/0!</v>
      </c>
      <c r="R27" s="13" t="e">
        <f t="shared" si="9"/>
        <v>#DIV/0!</v>
      </c>
      <c r="S27" s="13" t="e">
        <f t="shared" si="10"/>
        <v>#DIV/0!</v>
      </c>
    </row>
    <row r="28" spans="1:19" ht="32.25" customHeight="1">
      <c r="A28" s="12"/>
      <c r="B28" s="16"/>
      <c r="C28" s="18"/>
      <c r="D28" s="13">
        <f t="shared" si="11"/>
        <v>0</v>
      </c>
      <c r="E28" s="19"/>
      <c r="F28" s="19"/>
      <c r="G28" s="19"/>
      <c r="H28" s="22">
        <f t="shared" si="5"/>
        <v>0</v>
      </c>
      <c r="I28" s="19"/>
      <c r="J28" s="19"/>
      <c r="K28" s="19"/>
      <c r="L28" s="13"/>
      <c r="M28" s="19"/>
      <c r="N28" s="19"/>
      <c r="O28" s="19"/>
      <c r="P28" s="13" t="e">
        <f t="shared" si="7"/>
        <v>#DIV/0!</v>
      </c>
      <c r="Q28" s="13" t="e">
        <f t="shared" si="8"/>
        <v>#DIV/0!</v>
      </c>
      <c r="R28" s="13" t="e">
        <f t="shared" si="9"/>
        <v>#DIV/0!</v>
      </c>
      <c r="S28" s="13" t="e">
        <f t="shared" si="10"/>
        <v>#DIV/0!</v>
      </c>
    </row>
    <row r="29" spans="1:19" ht="32.25" customHeight="1">
      <c r="A29" s="12"/>
      <c r="B29" s="18"/>
      <c r="C29" s="18"/>
      <c r="D29" s="13">
        <f t="shared" si="11"/>
        <v>0</v>
      </c>
      <c r="E29" s="19"/>
      <c r="F29" s="19"/>
      <c r="G29" s="19"/>
      <c r="H29" s="22">
        <f t="shared" si="5"/>
        <v>0</v>
      </c>
      <c r="I29" s="19"/>
      <c r="J29" s="19"/>
      <c r="K29" s="19"/>
      <c r="L29" s="13">
        <f>N29</f>
        <v>0</v>
      </c>
      <c r="M29" s="19"/>
      <c r="N29" s="19"/>
      <c r="O29" s="19"/>
      <c r="P29" s="13" t="e">
        <f t="shared" si="7"/>
        <v>#DIV/0!</v>
      </c>
      <c r="Q29" s="13" t="e">
        <f t="shared" si="8"/>
        <v>#DIV/0!</v>
      </c>
      <c r="R29" s="13" t="e">
        <f t="shared" si="9"/>
        <v>#DIV/0!</v>
      </c>
      <c r="S29" s="13" t="e">
        <f t="shared" si="10"/>
        <v>#DIV/0!</v>
      </c>
    </row>
    <row r="30" spans="1:19" ht="32.25" customHeight="1">
      <c r="A30" s="12"/>
      <c r="B30" s="18"/>
      <c r="C30" s="18"/>
      <c r="D30" s="13"/>
      <c r="E30" s="19"/>
      <c r="F30" s="19"/>
      <c r="G30" s="19"/>
      <c r="H30" s="22"/>
      <c r="I30" s="19"/>
      <c r="J30" s="19"/>
      <c r="K30" s="19"/>
      <c r="L30" s="13"/>
      <c r="M30" s="19"/>
      <c r="N30" s="19"/>
      <c r="O30" s="19"/>
      <c r="P30" s="13"/>
      <c r="Q30" s="13"/>
      <c r="R30" s="13"/>
      <c r="S30" s="13"/>
    </row>
    <row r="31" spans="1:19" ht="32.25" customHeight="1">
      <c r="A31" s="12"/>
      <c r="B31" s="18"/>
      <c r="C31" s="18"/>
      <c r="D31" s="13">
        <f>E31+F31+G31</f>
        <v>0</v>
      </c>
      <c r="E31" s="19"/>
      <c r="F31" s="19"/>
      <c r="G31" s="19"/>
      <c r="H31" s="22">
        <f>I31+J31+K31</f>
        <v>0</v>
      </c>
      <c r="I31" s="19"/>
      <c r="J31" s="19"/>
      <c r="K31" s="19"/>
      <c r="L31" s="13">
        <f>M31+N31+O31</f>
        <v>0</v>
      </c>
      <c r="M31" s="19"/>
      <c r="N31" s="19"/>
      <c r="O31" s="19"/>
      <c r="P31" s="13" t="e">
        <f>L31/D31*100</f>
        <v>#DIV/0!</v>
      </c>
      <c r="Q31" s="13" t="e">
        <f>M31/E31*100</f>
        <v>#DIV/0!</v>
      </c>
      <c r="R31" s="13" t="e">
        <f>N31/F31*100</f>
        <v>#DIV/0!</v>
      </c>
      <c r="S31" s="13" t="e">
        <f>O31/G31*100</f>
        <v>#DIV/0!</v>
      </c>
    </row>
    <row r="32" spans="1:19" ht="32.25" customHeight="1">
      <c r="A32" s="12"/>
      <c r="B32" s="18"/>
      <c r="C32" s="18"/>
      <c r="D32" s="13"/>
      <c r="E32" s="19"/>
      <c r="F32" s="19"/>
      <c r="G32" s="19"/>
      <c r="H32" s="22"/>
      <c r="I32" s="19"/>
      <c r="J32" s="19"/>
      <c r="K32" s="19"/>
      <c r="L32" s="13"/>
      <c r="M32" s="19"/>
      <c r="N32" s="19"/>
      <c r="O32" s="19"/>
      <c r="P32" s="13"/>
      <c r="Q32" s="13"/>
      <c r="R32" s="13"/>
      <c r="S32" s="13"/>
    </row>
    <row r="33" spans="1:19" ht="32.25" customHeight="1">
      <c r="A33" s="12"/>
      <c r="B33" s="18"/>
      <c r="C33" s="18"/>
      <c r="D33" s="13">
        <f>E33+F33+G33</f>
        <v>0</v>
      </c>
      <c r="E33" s="19"/>
      <c r="F33" s="19"/>
      <c r="G33" s="19"/>
      <c r="H33" s="22">
        <f>I33+J33+K33</f>
        <v>0</v>
      </c>
      <c r="I33" s="19"/>
      <c r="J33" s="19"/>
      <c r="K33" s="19"/>
      <c r="L33" s="13">
        <f>M33+N33+O33</f>
        <v>0</v>
      </c>
      <c r="M33" s="19"/>
      <c r="N33" s="19"/>
      <c r="O33" s="19"/>
      <c r="P33" s="13" t="e">
        <f aca="true" t="shared" si="12" ref="P33:S35">L33/D33*100</f>
        <v>#DIV/0!</v>
      </c>
      <c r="Q33" s="13" t="e">
        <f t="shared" si="12"/>
        <v>#DIV/0!</v>
      </c>
      <c r="R33" s="13" t="e">
        <f t="shared" si="12"/>
        <v>#DIV/0!</v>
      </c>
      <c r="S33" s="13" t="e">
        <f t="shared" si="12"/>
        <v>#DIV/0!</v>
      </c>
    </row>
    <row r="34" spans="1:19" ht="32.25" customHeight="1">
      <c r="A34" s="23"/>
      <c r="B34" s="20" t="s">
        <v>13</v>
      </c>
      <c r="C34" s="20"/>
      <c r="D34" s="22">
        <f>D21+D22+D23+D24+D25+D26+D27+D28+D29</f>
        <v>5432.2</v>
      </c>
      <c r="E34" s="21">
        <f>SUM(E21:E33)</f>
        <v>1339.2</v>
      </c>
      <c r="F34" s="22">
        <f>F21+F22+F23+F24+F25+F26+F27+F28+F29</f>
        <v>4093</v>
      </c>
      <c r="G34" s="21">
        <f>G21+G22</f>
        <v>0</v>
      </c>
      <c r="H34" s="22">
        <f aca="true" t="shared" si="13" ref="H34:O34">H21+H22+H23+H24+H25+H26+H27+H28+H29</f>
        <v>8167.299999999999</v>
      </c>
      <c r="I34" s="22">
        <f t="shared" si="13"/>
        <v>1421.3</v>
      </c>
      <c r="J34" s="22">
        <f t="shared" si="13"/>
        <v>6746</v>
      </c>
      <c r="K34" s="22">
        <f t="shared" si="13"/>
        <v>0</v>
      </c>
      <c r="L34" s="22">
        <f t="shared" si="13"/>
        <v>2979.2</v>
      </c>
      <c r="M34" s="22">
        <f t="shared" si="13"/>
        <v>1004.4</v>
      </c>
      <c r="N34" s="22">
        <f t="shared" si="13"/>
        <v>1974.8</v>
      </c>
      <c r="O34" s="22">
        <f t="shared" si="13"/>
        <v>0</v>
      </c>
      <c r="P34" s="13">
        <f t="shared" si="12"/>
        <v>54.843341555907365</v>
      </c>
      <c r="Q34" s="13">
        <f t="shared" si="12"/>
        <v>75</v>
      </c>
      <c r="R34" s="13">
        <f t="shared" si="12"/>
        <v>48.24822868311752</v>
      </c>
      <c r="S34" s="13" t="e">
        <f t="shared" si="12"/>
        <v>#DIV/0!</v>
      </c>
    </row>
    <row r="35" spans="1:19" s="28" customFormat="1" ht="45.75" customHeight="1">
      <c r="A35" s="24"/>
      <c r="B35" s="25" t="s">
        <v>14</v>
      </c>
      <c r="C35" s="25"/>
      <c r="D35" s="26">
        <f>D19+D34</f>
        <v>6482.6</v>
      </c>
      <c r="E35" s="26">
        <f aca="true" t="shared" si="14" ref="E35:N35">E19+E34</f>
        <v>2389.6000000000004</v>
      </c>
      <c r="F35" s="26">
        <f t="shared" si="14"/>
        <v>4093</v>
      </c>
      <c r="G35" s="26">
        <f t="shared" si="14"/>
        <v>0</v>
      </c>
      <c r="H35" s="26">
        <f t="shared" si="14"/>
        <v>9144.099999999999</v>
      </c>
      <c r="I35" s="26">
        <f t="shared" si="14"/>
        <v>2398.1</v>
      </c>
      <c r="J35" s="26">
        <f t="shared" si="14"/>
        <v>6746</v>
      </c>
      <c r="K35" s="26">
        <f t="shared" si="14"/>
        <v>0</v>
      </c>
      <c r="L35" s="26">
        <f t="shared" si="14"/>
        <v>3633.2999999999997</v>
      </c>
      <c r="M35" s="26">
        <f t="shared" si="14"/>
        <v>1658.5</v>
      </c>
      <c r="N35" s="26">
        <f t="shared" si="14"/>
        <v>1974.8</v>
      </c>
      <c r="O35" s="27">
        <f>O34</f>
        <v>0</v>
      </c>
      <c r="P35" s="27">
        <f t="shared" si="12"/>
        <v>56.046956468083785</v>
      </c>
      <c r="Q35" s="27">
        <f t="shared" si="12"/>
        <v>69.40492132574488</v>
      </c>
      <c r="R35" s="27">
        <f t="shared" si="12"/>
        <v>48.24822868311752</v>
      </c>
      <c r="S35" s="27" t="e">
        <f t="shared" si="12"/>
        <v>#DIV/0!</v>
      </c>
    </row>
    <row r="37" spans="2:11" ht="15">
      <c r="B37" s="29"/>
      <c r="C37" s="30"/>
      <c r="D37" s="31"/>
      <c r="E37" s="32"/>
      <c r="G37" s="33"/>
      <c r="H37" s="33"/>
      <c r="I37" s="33"/>
      <c r="J37" s="33"/>
      <c r="K37" s="33"/>
    </row>
    <row r="38" spans="2:15" ht="15">
      <c r="B38" s="29"/>
      <c r="C38" s="30"/>
      <c r="D38" s="31"/>
      <c r="E38" s="32"/>
      <c r="O38" s="33"/>
    </row>
    <row r="39" spans="2:5" ht="15">
      <c r="B39" s="29"/>
      <c r="C39" s="30"/>
      <c r="D39" s="31"/>
      <c r="E39" s="32"/>
    </row>
    <row r="40" spans="7:11" ht="12.75">
      <c r="G40" s="33"/>
      <c r="H40" s="33"/>
      <c r="I40" s="33"/>
      <c r="J40" s="33"/>
      <c r="K40" s="33"/>
    </row>
    <row r="41" ht="12.75">
      <c r="B41" s="34" t="s">
        <v>15</v>
      </c>
    </row>
  </sheetData>
  <sheetProtection/>
  <mergeCells count="19">
    <mergeCell ref="A2:S2"/>
    <mergeCell ref="A3:S3"/>
    <mergeCell ref="A5:A7"/>
    <mergeCell ref="B5:B7"/>
    <mergeCell ref="C5:C7"/>
    <mergeCell ref="D5:G5"/>
    <mergeCell ref="H5:K5"/>
    <mergeCell ref="L5:O5"/>
    <mergeCell ref="P5:S5"/>
    <mergeCell ref="D6:D7"/>
    <mergeCell ref="Q6:S6"/>
    <mergeCell ref="A8:S8"/>
    <mergeCell ref="A20:S20"/>
    <mergeCell ref="E6:G6"/>
    <mergeCell ref="H6:H7"/>
    <mergeCell ref="I6:K6"/>
    <mergeCell ref="L6:L7"/>
    <mergeCell ref="M6:O6"/>
    <mergeCell ref="P6:P7"/>
  </mergeCells>
  <printOptions/>
  <pageMargins left="0.39375" right="0.19652777777777777" top="0.19652777777777777" bottom="0.19652777777777777" header="0.5118055555555555" footer="0.5118055555555555"/>
  <pageSetup fitToHeight="0" fitToWidth="1" horizontalDpi="300" verticalDpi="300" orientation="landscape" paperSize="9" scale="52" r:id="rId1"/>
  <rowBreaks count="1" manualBreakCount="1">
    <brk id="15" max="18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пк</cp:lastModifiedBy>
  <cp:lastPrinted>2017-10-11T12:12:39Z</cp:lastPrinted>
  <dcterms:modified xsi:type="dcterms:W3CDTF">2018-10-17T12:34:02Z</dcterms:modified>
  <cp:category/>
  <cp:version/>
  <cp:contentType/>
  <cp:contentStatus/>
</cp:coreProperties>
</file>