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утверждены" sheetId="1" r:id="rId1"/>
  </sheets>
  <definedNames>
    <definedName name="_xlnm.Print_Titles" localSheetId="0">'утверждены'!$4:$6</definedName>
    <definedName name="_xlnm.Print_Area" localSheetId="0">'утверждены'!$A$1:$S$41</definedName>
  </definedNames>
  <calcPr fullCalcOnLoad="1"/>
</workbook>
</file>

<file path=xl/sharedStrings.xml><?xml version="1.0" encoding="utf-8"?>
<sst xmlns="http://schemas.openxmlformats.org/spreadsheetml/2006/main" count="66" uniqueCount="46">
  <si>
    <t>№ п/п</t>
  </si>
  <si>
    <t xml:space="preserve">Наименование программы                                                        (с указанием №, даты постановления,                  которым она утверждена) </t>
  </si>
  <si>
    <t>Наименование мероприятий</t>
  </si>
  <si>
    <t>Уточненный план (изменения в ходе реализации)</t>
  </si>
  <si>
    <t>Всего, тыс.руб</t>
  </si>
  <si>
    <t>в том числе за счет бюджетов</t>
  </si>
  <si>
    <t xml:space="preserve">местного </t>
  </si>
  <si>
    <t>краевого</t>
  </si>
  <si>
    <t>федерального</t>
  </si>
  <si>
    <t>I- Муниципальные целевые программы за счет средств местного бюджета</t>
  </si>
  <si>
    <t>-</t>
  </si>
  <si>
    <t>Проведение противопожарных мероприятий</t>
  </si>
  <si>
    <t xml:space="preserve">II- Краевые (федеральные) целевые программы предусмотренные к софинансированию </t>
  </si>
  <si>
    <t>ИТОГО ПО КРАЕВЫМ ПРОГРАММАМ</t>
  </si>
  <si>
    <t>ВСЕГО ПО  ГЛАВНОМУ РАСПОРЯДИТЕЛЮ БЮДЖЕТНЫХ СРЕДСТВ</t>
  </si>
  <si>
    <t>ИСП. Саакова М.В. 6-34-32</t>
  </si>
  <si>
    <t>Проведение мероприятий для молодежи.</t>
  </si>
  <si>
    <t>Проведение мероприятий пр пртиводействию коррупции в поселении</t>
  </si>
  <si>
    <t>Охрана общественного правопорядка</t>
  </si>
  <si>
    <t>Компенсационные выплаты, проведение мероприятия по наведению санитарного порядка</t>
  </si>
  <si>
    <t xml:space="preserve">обеспечение эффективного управления информационными ресурсами администрации  Владимирского сельского поселения Лабинского района, </t>
  </si>
  <si>
    <t xml:space="preserve">Обеспечение прав граждан на получение полной и достоверной информации о деятельности органов власти. </t>
  </si>
  <si>
    <t>Поддержка малого и среднего предпринимательства (баннера, листовки)</t>
  </si>
  <si>
    <t>Отчет о выполнении муниципальных и ведомственных программ  в 2021 году</t>
  </si>
  <si>
    <t>Запланировано программой на 2021 год                   ( первоначально)</t>
  </si>
  <si>
    <t>Ведомственная целевая программа «Развитие органов территориального общественного самоуправления станицы Владимирской Лабинского района на 2021 год» (Постановление администрации Владимирского сельского поселения Лабинского района от 17.06.2020 г. №67)</t>
  </si>
  <si>
    <t>Ведомственная целевая программа «Совершенствование муниципальной информационной системы деятельности администрации Владимирского сельского поселения Лабинского района на 2021 год» (Постановление администрации Владимирского сельского поселения Лабинского района от 17.06. 2021 года №68)</t>
  </si>
  <si>
    <t>Ведомственная целевая программа «Обеспечение первичных мер пожарной безопасности Владимирского сельского поселения Лабинского района на 2021 год». (Постановление администрации Владимирского сельского поселения Лабинского района от 08.06.2020 г. №63)</t>
  </si>
  <si>
    <t>Ведомственная целевая программа «Информационное обеспечение и сопровождение деятельности администрации Владимирского сельского поселения Лабинского района на 2021год» (Постановление администрации Владимирского сельского поселения Лабинского района от 17.06. 2020 года №69)</t>
  </si>
  <si>
    <t>Ведомственная целевая программа «Поддержка малого и среднего предпринимательства во Владимирском сельском поселении Лабинского района на 2021 год"(Постановление администрации Владимирского сельского поселения Лабинского района от 22.06.2020 г. №73)</t>
  </si>
  <si>
    <t>Ведомственная целевая программа «Организация и осуществление мероприятий по работе с детьми и молодежью Владимирского сельского поселения Лабинского района на 2021год» (Постановление администрации Владимирского сельского поселения Лабинского района от 08.06.2020 г. №64)</t>
  </si>
  <si>
    <t>Ведомственная целевая программа «Противодействие коррупции во Владимирском сельском поселении Лабинского района на 2021 год» (Постановление администрации Владимирского сельского поселения Лабинского района от 08.06.2020 г. №62)</t>
  </si>
  <si>
    <t>Ведомственная целевая программа "Охрана общественного правопорядка на территории Владимирского сельского поселения Лабинского района на 2021 год." (постановление администрации Владимирского сельского поселения Лабинского района от 06.06.2020 г. №65)</t>
  </si>
  <si>
    <t>Муниципальная программа «Благоустройство общественной территории Владимирского сельского поселения Лабинского района на 2018-2022 годы» (Постановление администрации Владимирского сельского поселения Лабинского района от  17.08.2018 г. №151)</t>
  </si>
  <si>
    <t>Благоустройство общественной территории</t>
  </si>
  <si>
    <t>Ремонт дорог</t>
  </si>
  <si>
    <t xml:space="preserve">Ведомственная целевая программа
«Строительство, реконструкция, капитальный ремонт и ремонт автомобильных дорог общего пользования местного значения на территории Владимирского сельского поселения 
Лабинского района на 2021 год»
</t>
  </si>
  <si>
    <t>Глава Владимирского сельского поселения Лабинского района</t>
  </si>
  <si>
    <t>И.В.Тараськова</t>
  </si>
  <si>
    <t xml:space="preserve">  по  состоянию на 01.10.2021 г.</t>
  </si>
  <si>
    <t>Освоено по состоянию на 01.10.2021 г.</t>
  </si>
  <si>
    <t>Процент освоения по состоянию на 01.10.2021 г.</t>
  </si>
  <si>
    <t xml:space="preserve">Реализация мероприятий ведомственной целевой программы
«Водоснабжение во Владимирском сельском поселении
 Лабинского района на 2021 год»
</t>
  </si>
  <si>
    <t>Капитальный ремонт части  водопроводных линиий</t>
  </si>
  <si>
    <t xml:space="preserve">Ведомственная целевая программа «Развитие культуры на 2020-2022 год Владимирского сельского поселения Лабинского района»
</t>
  </si>
  <si>
    <t>Выплаты денежного поощрения лучшим работникам культуры и на прибретение музыкального оборудования и орг. техники.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</si>
</sst>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3"/>
      <name val="Arial"/>
      <family val="2"/>
    </font>
    <font>
      <b/>
      <i/>
      <u val="single"/>
      <sz val="12"/>
      <name val="Arial"/>
      <family val="2"/>
    </font>
    <font>
      <i/>
      <u val="single"/>
      <sz val="10"/>
      <name val="Arial"/>
      <family val="2"/>
    </font>
    <font>
      <sz val="12"/>
      <name val="Arial"/>
      <family val="2"/>
    </font>
    <font>
      <sz val="12"/>
      <color indexed="13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6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164" fontId="18" fillId="42" borderId="10" xfId="0" applyNumberFormat="1" applyFont="1" applyFill="1" applyBorder="1" applyAlignment="1">
      <alignment horizontal="center"/>
    </xf>
    <xf numFmtId="164" fontId="18" fillId="43" borderId="10" xfId="0" applyNumberFormat="1" applyFont="1" applyFill="1" applyBorder="1" applyAlignment="1" applyProtection="1">
      <alignment horizontal="center"/>
      <protection locked="0"/>
    </xf>
    <xf numFmtId="164" fontId="18" fillId="43" borderId="10" xfId="0" applyNumberFormat="1" applyFont="1" applyFill="1" applyBorder="1" applyAlignment="1">
      <alignment horizontal="center"/>
    </xf>
    <xf numFmtId="0" fontId="23" fillId="43" borderId="10" xfId="0" applyFont="1" applyFill="1" applyBorder="1" applyAlignment="1" applyProtection="1">
      <alignment horizontal="left" vertical="top" wrapText="1"/>
      <protection locked="0"/>
    </xf>
    <xf numFmtId="0" fontId="18" fillId="43" borderId="10" xfId="0" applyFont="1" applyFill="1" applyBorder="1" applyAlignment="1" applyProtection="1">
      <alignment horizontal="center"/>
      <protection locked="0"/>
    </xf>
    <xf numFmtId="49" fontId="24" fillId="43" borderId="10" xfId="0" applyNumberFormat="1" applyFont="1" applyFill="1" applyBorder="1" applyAlignment="1" applyProtection="1">
      <alignment horizontal="left" vertical="top" wrapText="1"/>
      <protection locked="0"/>
    </xf>
    <xf numFmtId="165" fontId="18" fillId="43" borderId="10" xfId="0" applyNumberFormat="1" applyFont="1" applyFill="1" applyBorder="1" applyAlignment="1" applyProtection="1">
      <alignment horizontal="center"/>
      <protection locked="0"/>
    </xf>
    <xf numFmtId="0" fontId="18" fillId="42" borderId="10" xfId="0" applyFont="1" applyFill="1" applyBorder="1" applyAlignment="1">
      <alignment horizontal="left" vertical="top" wrapText="1"/>
    </xf>
    <xf numFmtId="165" fontId="18" fillId="42" borderId="10" xfId="0" applyNumberFormat="1" applyFont="1" applyFill="1" applyBorder="1" applyAlignment="1">
      <alignment horizontal="center"/>
    </xf>
    <xf numFmtId="164" fontId="18" fillId="42" borderId="10" xfId="0" applyNumberFormat="1" applyFont="1" applyFill="1" applyBorder="1" applyAlignment="1" applyProtection="1">
      <alignment horizontal="center"/>
      <protection locked="0"/>
    </xf>
    <xf numFmtId="0" fontId="26" fillId="42" borderId="10" xfId="0" applyFont="1" applyFill="1" applyBorder="1" applyAlignment="1">
      <alignment horizontal="left" vertical="top" wrapText="1"/>
    </xf>
    <xf numFmtId="165" fontId="26" fillId="42" borderId="10" xfId="0" applyNumberFormat="1" applyFont="1" applyFill="1" applyBorder="1" applyAlignment="1">
      <alignment horizontal="center"/>
    </xf>
    <xf numFmtId="164" fontId="26" fillId="42" borderId="10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164" fontId="18" fillId="42" borderId="11" xfId="0" applyNumberFormat="1" applyFont="1" applyFill="1" applyBorder="1" applyAlignment="1">
      <alignment horizontal="center"/>
    </xf>
    <xf numFmtId="0" fontId="18" fillId="42" borderId="12" xfId="0" applyFont="1" applyFill="1" applyBorder="1" applyAlignment="1">
      <alignment horizontal="left" vertical="top" wrapText="1"/>
    </xf>
    <xf numFmtId="0" fontId="29" fillId="42" borderId="13" xfId="0" applyFont="1" applyFill="1" applyBorder="1" applyAlignment="1">
      <alignment horizontal="justify"/>
    </xf>
    <xf numFmtId="0" fontId="24" fillId="0" borderId="0" xfId="0" applyFont="1" applyAlignment="1">
      <alignment wrapText="1"/>
    </xf>
    <xf numFmtId="0" fontId="24" fillId="43" borderId="10" xfId="0" applyFont="1" applyFill="1" applyBorder="1" applyAlignment="1" applyProtection="1">
      <alignment horizontal="left" vertical="top" wrapText="1"/>
      <protection locked="0"/>
    </xf>
    <xf numFmtId="0" fontId="24" fillId="0" borderId="14" xfId="0" applyFont="1" applyBorder="1" applyAlignment="1">
      <alignment horizontal="center" vertical="center" wrapText="1"/>
    </xf>
    <xf numFmtId="49" fontId="24" fillId="43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43" borderId="1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Border="1" applyAlignment="1">
      <alignment horizontal="center" vertical="center" wrapText="1"/>
    </xf>
    <xf numFmtId="0" fontId="28" fillId="43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8" fillId="43" borderId="14" xfId="0" applyFont="1" applyFill="1" applyBorder="1" applyAlignment="1">
      <alignment horizontal="center" vertical="center"/>
    </xf>
    <xf numFmtId="0" fontId="25" fillId="42" borderId="12" xfId="0" applyFont="1" applyFill="1" applyBorder="1" applyAlignment="1" applyProtection="1">
      <alignment horizontal="center" vertical="center"/>
      <protection locked="0"/>
    </xf>
    <xf numFmtId="0" fontId="18" fillId="43" borderId="10" xfId="0" applyFont="1" applyFill="1" applyBorder="1" applyAlignment="1">
      <alignment horizontal="center" vertical="center"/>
    </xf>
    <xf numFmtId="0" fontId="18" fillId="42" borderId="10" xfId="0" applyFont="1" applyFill="1" applyBorder="1" applyAlignment="1" applyProtection="1">
      <alignment horizontal="center" vertical="center"/>
      <protection locked="0"/>
    </xf>
    <xf numFmtId="0" fontId="26" fillId="42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30" fillId="0" borderId="0" xfId="0" applyFont="1" applyAlignment="1">
      <alignment/>
    </xf>
    <xf numFmtId="164" fontId="30" fillId="0" borderId="0" xfId="0" applyNumberFormat="1" applyFont="1" applyAlignment="1">
      <alignment/>
    </xf>
    <xf numFmtId="164" fontId="30" fillId="0" borderId="0" xfId="0" applyNumberFormat="1" applyFont="1" applyAlignment="1">
      <alignment horizontal="center"/>
    </xf>
    <xf numFmtId="164" fontId="24" fillId="43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43" borderId="10" xfId="0" applyFont="1" applyFill="1" applyBorder="1" applyAlignment="1" applyProtection="1">
      <alignment horizontal="center" vertical="center" wrapText="1"/>
      <protection locked="0"/>
    </xf>
    <xf numFmtId="0" fontId="24" fillId="43" borderId="10" xfId="0" applyFont="1" applyFill="1" applyBorder="1" applyAlignment="1" applyProtection="1">
      <alignment horizontal="left" vertical="center" wrapText="1"/>
      <protection locked="0"/>
    </xf>
    <xf numFmtId="164" fontId="18" fillId="42" borderId="10" xfId="0" applyNumberFormat="1" applyFont="1" applyFill="1" applyBorder="1" applyAlignment="1">
      <alignment horizontal="center" vertical="center"/>
    </xf>
    <xf numFmtId="164" fontId="18" fillId="43" borderId="10" xfId="0" applyNumberFormat="1" applyFont="1" applyFill="1" applyBorder="1" applyAlignment="1" applyProtection="1">
      <alignment horizontal="center" vertical="center"/>
      <protection locked="0"/>
    </xf>
    <xf numFmtId="164" fontId="18" fillId="4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43" borderId="1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4" fillId="0" borderId="14" xfId="0" applyFont="1" applyBorder="1" applyAlignment="1">
      <alignment horizontal="left" vertic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view="pageBreakPreview" zoomScaleSheetLayoutView="100" zoomScalePageLayoutView="0" workbookViewId="0" topLeftCell="A19">
      <selection activeCell="M21" sqref="M21:O21"/>
    </sheetView>
  </sheetViews>
  <sheetFormatPr defaultColWidth="9.140625" defaultRowHeight="12.75"/>
  <cols>
    <col min="1" max="1" width="5.57421875" style="44" customWidth="1"/>
    <col min="2" max="2" width="46.421875" style="1" customWidth="1"/>
    <col min="3" max="3" width="33.28125" style="1" customWidth="1"/>
    <col min="4" max="4" width="10.57421875" style="2" customWidth="1"/>
    <col min="5" max="5" width="12.00390625" style="0" customWidth="1"/>
    <col min="6" max="6" width="10.57421875" style="0" customWidth="1"/>
    <col min="7" max="11" width="12.7109375" style="0" customWidth="1"/>
    <col min="12" max="12" width="11.28125" style="0" customWidth="1"/>
    <col min="13" max="13" width="10.28125" style="0" customWidth="1"/>
    <col min="14" max="14" width="10.140625" style="0" customWidth="1"/>
    <col min="15" max="15" width="13.421875" style="0" customWidth="1"/>
    <col min="16" max="17" width="11.8515625" style="0" customWidth="1"/>
    <col min="18" max="18" width="12.28125" style="0" customWidth="1"/>
    <col min="19" max="19" width="11.8515625" style="0" customWidth="1"/>
    <col min="20" max="21" width="7.00390625" style="0" customWidth="1"/>
  </cols>
  <sheetData>
    <row r="1" spans="1:19" ht="15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24.75" customHeight="1">
      <c r="A2" s="59" t="s">
        <v>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10.5" customHeight="1">
      <c r="A3" s="38"/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9.25" customHeight="1">
      <c r="A4" s="60" t="s">
        <v>0</v>
      </c>
      <c r="B4" s="54" t="s">
        <v>1</v>
      </c>
      <c r="C4" s="54" t="s">
        <v>2</v>
      </c>
      <c r="D4" s="61" t="s">
        <v>24</v>
      </c>
      <c r="E4" s="61"/>
      <c r="F4" s="61"/>
      <c r="G4" s="61"/>
      <c r="H4" s="56" t="s">
        <v>3</v>
      </c>
      <c r="I4" s="56"/>
      <c r="J4" s="56"/>
      <c r="K4" s="56"/>
      <c r="L4" s="62" t="s">
        <v>40</v>
      </c>
      <c r="M4" s="62"/>
      <c r="N4" s="62"/>
      <c r="O4" s="62"/>
      <c r="P4" s="63" t="s">
        <v>41</v>
      </c>
      <c r="Q4" s="63"/>
      <c r="R4" s="63"/>
      <c r="S4" s="63"/>
    </row>
    <row r="5" spans="1:19" ht="12.75" customHeight="1">
      <c r="A5" s="60"/>
      <c r="B5" s="54"/>
      <c r="C5" s="54"/>
      <c r="D5" s="54" t="s">
        <v>4</v>
      </c>
      <c r="E5" s="54" t="s">
        <v>5</v>
      </c>
      <c r="F5" s="54"/>
      <c r="G5" s="54"/>
      <c r="H5" s="54" t="s">
        <v>4</v>
      </c>
      <c r="I5" s="54" t="s">
        <v>5</v>
      </c>
      <c r="J5" s="54"/>
      <c r="K5" s="54"/>
      <c r="L5" s="54" t="s">
        <v>4</v>
      </c>
      <c r="M5" s="54" t="s">
        <v>5</v>
      </c>
      <c r="N5" s="54"/>
      <c r="O5" s="54"/>
      <c r="P5" s="54" t="s">
        <v>4</v>
      </c>
      <c r="Q5" s="54" t="s">
        <v>5</v>
      </c>
      <c r="R5" s="54"/>
      <c r="S5" s="54"/>
    </row>
    <row r="6" spans="1:19" ht="12.75">
      <c r="A6" s="60"/>
      <c r="B6" s="54"/>
      <c r="C6" s="54"/>
      <c r="D6" s="54"/>
      <c r="E6" s="5" t="s">
        <v>6</v>
      </c>
      <c r="F6" s="5" t="s">
        <v>7</v>
      </c>
      <c r="G6" s="6" t="s">
        <v>8</v>
      </c>
      <c r="H6" s="54"/>
      <c r="I6" s="5" t="s">
        <v>6</v>
      </c>
      <c r="J6" s="5" t="s">
        <v>7</v>
      </c>
      <c r="K6" s="7" t="s">
        <v>8</v>
      </c>
      <c r="L6" s="54"/>
      <c r="M6" s="5" t="s">
        <v>6</v>
      </c>
      <c r="N6" s="5" t="s">
        <v>7</v>
      </c>
      <c r="O6" s="7" t="s">
        <v>8</v>
      </c>
      <c r="P6" s="54"/>
      <c r="Q6" s="5" t="s">
        <v>6</v>
      </c>
      <c r="R6" s="5" t="s">
        <v>7</v>
      </c>
      <c r="S6" s="7" t="s">
        <v>8</v>
      </c>
    </row>
    <row r="7" spans="1:19" ht="18.75" customHeight="1">
      <c r="A7" s="55" t="s">
        <v>9</v>
      </c>
      <c r="B7" s="55"/>
      <c r="C7" s="55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1:19" ht="108.75" customHeight="1">
      <c r="A8" s="39">
        <v>1</v>
      </c>
      <c r="B8" s="33" t="s">
        <v>25</v>
      </c>
      <c r="C8" s="34" t="s">
        <v>19</v>
      </c>
      <c r="D8" s="28">
        <f>E8</f>
        <v>203.2</v>
      </c>
      <c r="E8" s="45">
        <v>203.2</v>
      </c>
      <c r="F8" s="10">
        <v>0</v>
      </c>
      <c r="G8" s="10">
        <v>0</v>
      </c>
      <c r="H8" s="8">
        <f>I8</f>
        <v>203.2</v>
      </c>
      <c r="I8" s="45">
        <v>203.2</v>
      </c>
      <c r="J8" s="10">
        <v>0</v>
      </c>
      <c r="K8" s="10">
        <v>0</v>
      </c>
      <c r="L8" s="8">
        <f aca="true" t="shared" si="0" ref="L8:L16">M8</f>
        <v>149.2</v>
      </c>
      <c r="M8" s="9">
        <v>149.2</v>
      </c>
      <c r="N8" s="10">
        <v>0</v>
      </c>
      <c r="O8" s="10">
        <v>0</v>
      </c>
      <c r="P8" s="8">
        <f>L8/H8*100</f>
        <v>73.4251968503937</v>
      </c>
      <c r="Q8" s="8">
        <f>M8/I8*100</f>
        <v>73.4251968503937</v>
      </c>
      <c r="R8" s="10">
        <v>0</v>
      </c>
      <c r="S8" s="10">
        <v>0</v>
      </c>
    </row>
    <row r="9" spans="1:19" ht="147" customHeight="1">
      <c r="A9" s="39">
        <v>2</v>
      </c>
      <c r="B9" s="33" t="s">
        <v>26</v>
      </c>
      <c r="C9" s="34" t="s">
        <v>20</v>
      </c>
      <c r="D9" s="28">
        <f>E9</f>
        <v>160</v>
      </c>
      <c r="E9" s="9">
        <v>160</v>
      </c>
      <c r="F9" s="10">
        <v>0</v>
      </c>
      <c r="G9" s="10">
        <v>0</v>
      </c>
      <c r="H9" s="8">
        <f>I9</f>
        <v>160</v>
      </c>
      <c r="I9" s="10">
        <v>160</v>
      </c>
      <c r="J9" s="10">
        <v>0</v>
      </c>
      <c r="K9" s="10">
        <v>0</v>
      </c>
      <c r="L9" s="8">
        <f t="shared" si="0"/>
        <v>136.9</v>
      </c>
      <c r="M9" s="9">
        <v>136.9</v>
      </c>
      <c r="N9" s="10">
        <v>0</v>
      </c>
      <c r="O9" s="10">
        <v>0</v>
      </c>
      <c r="P9" s="8">
        <f aca="true" t="shared" si="1" ref="P9:P17">L9/H9*100</f>
        <v>85.56250000000001</v>
      </c>
      <c r="Q9" s="8">
        <f aca="true" t="shared" si="2" ref="Q9:Q17">M9/I9*100</f>
        <v>85.56250000000001</v>
      </c>
      <c r="R9" s="10">
        <v>0</v>
      </c>
      <c r="S9" s="10">
        <v>0</v>
      </c>
    </row>
    <row r="10" spans="1:19" ht="120.75" customHeight="1">
      <c r="A10" s="39">
        <v>3</v>
      </c>
      <c r="B10" s="33" t="s">
        <v>27</v>
      </c>
      <c r="C10" s="35" t="s">
        <v>11</v>
      </c>
      <c r="D10" s="28">
        <f>E10</f>
        <v>55</v>
      </c>
      <c r="E10" s="46">
        <v>55</v>
      </c>
      <c r="F10" s="10" t="s">
        <v>10</v>
      </c>
      <c r="G10" s="10" t="s">
        <v>10</v>
      </c>
      <c r="H10" s="8">
        <f>I10</f>
        <v>55</v>
      </c>
      <c r="I10" s="46">
        <v>55</v>
      </c>
      <c r="J10" s="10"/>
      <c r="K10" s="10">
        <v>0</v>
      </c>
      <c r="L10" s="8">
        <f t="shared" si="0"/>
        <v>11.5</v>
      </c>
      <c r="M10" s="9">
        <v>11.5</v>
      </c>
      <c r="N10" s="10">
        <v>0</v>
      </c>
      <c r="O10" s="10">
        <v>0</v>
      </c>
      <c r="P10" s="8">
        <f t="shared" si="1"/>
        <v>20.909090909090907</v>
      </c>
      <c r="Q10" s="8">
        <f t="shared" si="2"/>
        <v>20.909090909090907</v>
      </c>
      <c r="R10" s="10">
        <v>0</v>
      </c>
      <c r="S10" s="10">
        <v>0</v>
      </c>
    </row>
    <row r="11" spans="1:19" ht="142.5" customHeight="1">
      <c r="A11" s="39">
        <v>4</v>
      </c>
      <c r="B11" s="33" t="s">
        <v>28</v>
      </c>
      <c r="C11" s="34" t="s">
        <v>21</v>
      </c>
      <c r="D11" s="28">
        <f aca="true" t="shared" si="3" ref="D11:D17">E11</f>
        <v>180</v>
      </c>
      <c r="E11" s="47">
        <v>180</v>
      </c>
      <c r="F11" s="10" t="s">
        <v>10</v>
      </c>
      <c r="G11" s="10" t="s">
        <v>10</v>
      </c>
      <c r="H11" s="8">
        <f aca="true" t="shared" si="4" ref="H11:H17">I11</f>
        <v>138</v>
      </c>
      <c r="I11" s="47">
        <v>138</v>
      </c>
      <c r="J11" s="10">
        <v>0</v>
      </c>
      <c r="K11" s="10">
        <v>0</v>
      </c>
      <c r="L11" s="8">
        <f t="shared" si="0"/>
        <v>48.6</v>
      </c>
      <c r="M11" s="14">
        <v>48.6</v>
      </c>
      <c r="N11" s="10">
        <v>0</v>
      </c>
      <c r="O11" s="10">
        <v>0</v>
      </c>
      <c r="P11" s="8">
        <f t="shared" si="1"/>
        <v>35.21739130434783</v>
      </c>
      <c r="Q11" s="8">
        <f t="shared" si="2"/>
        <v>35.21739130434783</v>
      </c>
      <c r="R11" s="10">
        <v>0</v>
      </c>
      <c r="S11" s="10">
        <v>0</v>
      </c>
    </row>
    <row r="12" spans="1:19" ht="111.75" customHeight="1">
      <c r="A12" s="39">
        <v>5</v>
      </c>
      <c r="B12" s="33" t="s">
        <v>29</v>
      </c>
      <c r="C12" s="34" t="s">
        <v>22</v>
      </c>
      <c r="D12" s="28">
        <f>E12</f>
        <v>25</v>
      </c>
      <c r="E12" s="14">
        <v>25</v>
      </c>
      <c r="F12" s="10" t="s">
        <v>10</v>
      </c>
      <c r="G12" s="10" t="s">
        <v>10</v>
      </c>
      <c r="H12" s="8">
        <f>I12</f>
        <v>25</v>
      </c>
      <c r="I12" s="10">
        <v>25</v>
      </c>
      <c r="J12" s="10">
        <v>0</v>
      </c>
      <c r="K12" s="10">
        <v>0</v>
      </c>
      <c r="L12" s="8">
        <f t="shared" si="0"/>
        <v>23.4</v>
      </c>
      <c r="M12" s="14">
        <v>23.4</v>
      </c>
      <c r="N12" s="10">
        <v>0</v>
      </c>
      <c r="O12" s="10">
        <v>0</v>
      </c>
      <c r="P12" s="8">
        <f t="shared" si="1"/>
        <v>93.6</v>
      </c>
      <c r="Q12" s="8">
        <f t="shared" si="2"/>
        <v>93.6</v>
      </c>
      <c r="R12" s="10">
        <v>0</v>
      </c>
      <c r="S12" s="10">
        <v>0</v>
      </c>
    </row>
    <row r="13" spans="1:19" ht="138.75" customHeight="1">
      <c r="A13" s="39">
        <v>6</v>
      </c>
      <c r="B13" s="36" t="s">
        <v>30</v>
      </c>
      <c r="C13" s="34" t="s">
        <v>16</v>
      </c>
      <c r="D13" s="28">
        <f>E13</f>
        <v>68</v>
      </c>
      <c r="E13" s="14">
        <v>68</v>
      </c>
      <c r="F13" s="10">
        <v>0</v>
      </c>
      <c r="G13" s="10">
        <v>0</v>
      </c>
      <c r="H13" s="8">
        <f>I13</f>
        <v>68</v>
      </c>
      <c r="I13" s="10">
        <v>68</v>
      </c>
      <c r="J13" s="10">
        <v>0</v>
      </c>
      <c r="K13" s="10">
        <v>0</v>
      </c>
      <c r="L13" s="8">
        <f t="shared" si="0"/>
        <v>60.3</v>
      </c>
      <c r="M13" s="14">
        <v>60.3</v>
      </c>
      <c r="N13" s="10">
        <v>0</v>
      </c>
      <c r="O13" s="10">
        <v>0</v>
      </c>
      <c r="P13" s="8">
        <f t="shared" si="1"/>
        <v>88.67647058823529</v>
      </c>
      <c r="Q13" s="8">
        <f t="shared" si="2"/>
        <v>88.67647058823529</v>
      </c>
      <c r="R13" s="10">
        <v>0</v>
      </c>
      <c r="S13" s="10">
        <v>0</v>
      </c>
    </row>
    <row r="14" spans="1:19" ht="135.75" customHeight="1">
      <c r="A14" s="39">
        <v>7</v>
      </c>
      <c r="B14" s="33" t="s">
        <v>31</v>
      </c>
      <c r="C14" s="34" t="s">
        <v>17</v>
      </c>
      <c r="D14" s="28">
        <f>E14</f>
        <v>15</v>
      </c>
      <c r="E14" s="14">
        <v>15</v>
      </c>
      <c r="F14" s="10">
        <v>0</v>
      </c>
      <c r="G14" s="10">
        <v>0</v>
      </c>
      <c r="H14" s="8">
        <f>I14</f>
        <v>15</v>
      </c>
      <c r="I14" s="10">
        <v>15</v>
      </c>
      <c r="J14" s="10">
        <v>0</v>
      </c>
      <c r="K14" s="10">
        <v>0</v>
      </c>
      <c r="L14" s="8">
        <f t="shared" si="0"/>
        <v>14.7</v>
      </c>
      <c r="M14" s="14">
        <v>14.7</v>
      </c>
      <c r="N14" s="10">
        <v>0</v>
      </c>
      <c r="O14" s="10">
        <v>0</v>
      </c>
      <c r="P14" s="8">
        <f t="shared" si="1"/>
        <v>98</v>
      </c>
      <c r="Q14" s="8">
        <f t="shared" si="2"/>
        <v>98</v>
      </c>
      <c r="R14" s="10">
        <v>0</v>
      </c>
      <c r="S14" s="10">
        <v>0</v>
      </c>
    </row>
    <row r="15" spans="1:19" ht="129" customHeight="1">
      <c r="A15" s="39">
        <v>8</v>
      </c>
      <c r="B15" s="33" t="s">
        <v>32</v>
      </c>
      <c r="C15" s="34" t="s">
        <v>18</v>
      </c>
      <c r="D15" s="28">
        <f t="shared" si="3"/>
        <v>63</v>
      </c>
      <c r="E15" s="14">
        <v>63</v>
      </c>
      <c r="F15" s="10">
        <v>0</v>
      </c>
      <c r="G15" s="10">
        <v>0</v>
      </c>
      <c r="H15" s="8">
        <f t="shared" si="4"/>
        <v>37.7</v>
      </c>
      <c r="I15" s="10">
        <v>37.7</v>
      </c>
      <c r="J15" s="10">
        <v>0</v>
      </c>
      <c r="K15" s="10">
        <v>0</v>
      </c>
      <c r="L15" s="8">
        <f t="shared" si="0"/>
        <v>15.9</v>
      </c>
      <c r="M15" s="14">
        <v>15.9</v>
      </c>
      <c r="N15" s="10">
        <v>0</v>
      </c>
      <c r="O15" s="10">
        <v>0</v>
      </c>
      <c r="P15" s="8">
        <f t="shared" si="1"/>
        <v>42.175066312997345</v>
      </c>
      <c r="Q15" s="8">
        <f t="shared" si="2"/>
        <v>42.175066312997345</v>
      </c>
      <c r="R15" s="10">
        <v>0</v>
      </c>
      <c r="S15" s="10">
        <v>0</v>
      </c>
    </row>
    <row r="16" spans="1:19" ht="129" customHeight="1">
      <c r="A16" s="39">
        <v>9</v>
      </c>
      <c r="B16" s="64" t="s">
        <v>42</v>
      </c>
      <c r="C16" s="34" t="s">
        <v>43</v>
      </c>
      <c r="D16" s="28">
        <f t="shared" si="3"/>
        <v>0</v>
      </c>
      <c r="E16" s="14">
        <v>0</v>
      </c>
      <c r="F16" s="10">
        <v>0</v>
      </c>
      <c r="G16" s="10">
        <v>0</v>
      </c>
      <c r="H16" s="8">
        <f t="shared" si="4"/>
        <v>550</v>
      </c>
      <c r="I16" s="10">
        <v>550</v>
      </c>
      <c r="J16" s="10">
        <v>0</v>
      </c>
      <c r="K16" s="10">
        <v>0</v>
      </c>
      <c r="L16" s="8">
        <f t="shared" si="0"/>
        <v>538</v>
      </c>
      <c r="M16" s="14">
        <v>538</v>
      </c>
      <c r="N16" s="10"/>
      <c r="O16" s="10"/>
      <c r="P16" s="8">
        <f t="shared" si="1"/>
        <v>97.81818181818181</v>
      </c>
      <c r="Q16" s="8">
        <f t="shared" si="2"/>
        <v>97.81818181818181</v>
      </c>
      <c r="R16" s="10"/>
      <c r="S16" s="10"/>
    </row>
    <row r="17" spans="1:19" ht="32.25" customHeight="1">
      <c r="A17" s="40">
        <v>1</v>
      </c>
      <c r="B17" s="30"/>
      <c r="C17" s="29"/>
      <c r="D17" s="8">
        <f t="shared" si="3"/>
        <v>769.2</v>
      </c>
      <c r="E17" s="16">
        <f>SUM(E8:E16)</f>
        <v>769.2</v>
      </c>
      <c r="F17" s="16">
        <v>0</v>
      </c>
      <c r="G17" s="16">
        <v>0</v>
      </c>
      <c r="H17" s="8">
        <f t="shared" si="4"/>
        <v>1251.9</v>
      </c>
      <c r="I17" s="16">
        <f>SUM(I8:I16)</f>
        <v>1251.9</v>
      </c>
      <c r="J17" s="16">
        <v>0</v>
      </c>
      <c r="K17" s="16">
        <v>0</v>
      </c>
      <c r="L17" s="8">
        <f>M17</f>
        <v>998.5</v>
      </c>
      <c r="M17" s="16">
        <f>SUM(M8:M16)</f>
        <v>998.5</v>
      </c>
      <c r="N17" s="16">
        <v>0</v>
      </c>
      <c r="O17" s="16">
        <v>0</v>
      </c>
      <c r="P17" s="8">
        <f t="shared" si="1"/>
        <v>79.75876667465452</v>
      </c>
      <c r="Q17" s="8">
        <f t="shared" si="2"/>
        <v>79.75876667465452</v>
      </c>
      <c r="R17" s="16">
        <v>0</v>
      </c>
      <c r="S17" s="16">
        <v>0</v>
      </c>
    </row>
    <row r="18" spans="1:19" ht="32.25" customHeight="1">
      <c r="A18" s="57" t="s">
        <v>12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</row>
    <row r="19" spans="1:19" ht="138" customHeight="1">
      <c r="A19" s="37">
        <v>1</v>
      </c>
      <c r="B19" s="31" t="s">
        <v>33</v>
      </c>
      <c r="C19" s="48" t="s">
        <v>34</v>
      </c>
      <c r="D19" s="8">
        <f>E19+F19+G19</f>
        <v>17448.7</v>
      </c>
      <c r="E19" s="9">
        <v>872.4</v>
      </c>
      <c r="F19" s="9">
        <v>663</v>
      </c>
      <c r="G19" s="9">
        <v>15913.3</v>
      </c>
      <c r="H19" s="17">
        <f aca="true" t="shared" si="5" ref="H19:H27">I19+J19+K19</f>
        <v>17400</v>
      </c>
      <c r="I19" s="9">
        <v>870</v>
      </c>
      <c r="J19" s="9">
        <v>661.2</v>
      </c>
      <c r="K19" s="9">
        <v>15868.8</v>
      </c>
      <c r="L19" s="8">
        <f aca="true" t="shared" si="6" ref="L19:L25">M19+N19+O19</f>
        <v>15973.300000000001</v>
      </c>
      <c r="M19" s="9">
        <v>798.7</v>
      </c>
      <c r="N19" s="9">
        <v>607</v>
      </c>
      <c r="O19" s="9">
        <v>14567.6</v>
      </c>
      <c r="P19" s="8">
        <f aca="true" t="shared" si="7" ref="P19:Q21">L19/H19*100</f>
        <v>91.8005747126437</v>
      </c>
      <c r="Q19" s="8">
        <f t="shared" si="7"/>
        <v>91.80459770114943</v>
      </c>
      <c r="R19" s="8">
        <f aca="true" t="shared" si="8" ref="R19:R27">N19/F19*100</f>
        <v>91.55354449472097</v>
      </c>
      <c r="S19" s="8">
        <f aca="true" t="shared" si="9" ref="S19:S27">O19/G19*100</f>
        <v>91.54355162034274</v>
      </c>
    </row>
    <row r="20" spans="1:19" ht="161.25" customHeight="1">
      <c r="A20" s="41">
        <v>2</v>
      </c>
      <c r="B20" s="50" t="s">
        <v>36</v>
      </c>
      <c r="C20" s="49" t="s">
        <v>35</v>
      </c>
      <c r="D20" s="51">
        <f>E20+F20+G20</f>
        <v>33876.700000000004</v>
      </c>
      <c r="E20" s="52">
        <v>0</v>
      </c>
      <c r="F20" s="52">
        <v>32860.4</v>
      </c>
      <c r="G20" s="52">
        <v>1016.3</v>
      </c>
      <c r="H20" s="53">
        <f t="shared" si="5"/>
        <v>33876.700000000004</v>
      </c>
      <c r="I20" s="52">
        <v>0</v>
      </c>
      <c r="J20" s="52">
        <v>32860.4</v>
      </c>
      <c r="K20" s="52">
        <v>1016.3</v>
      </c>
      <c r="L20" s="51">
        <f t="shared" si="6"/>
        <v>0</v>
      </c>
      <c r="M20" s="52">
        <v>0</v>
      </c>
      <c r="N20" s="52">
        <v>0</v>
      </c>
      <c r="O20" s="52">
        <v>0</v>
      </c>
      <c r="P20" s="51">
        <f t="shared" si="7"/>
        <v>0</v>
      </c>
      <c r="Q20" s="51" t="e">
        <f t="shared" si="7"/>
        <v>#DIV/0!</v>
      </c>
      <c r="R20" s="51">
        <f t="shared" si="8"/>
        <v>0</v>
      </c>
      <c r="S20" s="51">
        <f t="shared" si="9"/>
        <v>0</v>
      </c>
    </row>
    <row r="21" spans="1:19" ht="96" customHeight="1">
      <c r="A21" s="41">
        <v>3</v>
      </c>
      <c r="B21" s="32" t="s">
        <v>44</v>
      </c>
      <c r="C21" s="11" t="s">
        <v>45</v>
      </c>
      <c r="D21" s="8">
        <f aca="true" t="shared" si="10" ref="D21:D27">E21+F21+G21</f>
        <v>0</v>
      </c>
      <c r="E21" s="9">
        <v>0</v>
      </c>
      <c r="F21" s="14">
        <v>0</v>
      </c>
      <c r="G21" s="12">
        <v>0</v>
      </c>
      <c r="H21" s="17">
        <f t="shared" si="5"/>
        <v>346.3</v>
      </c>
      <c r="I21" s="9">
        <v>17.3</v>
      </c>
      <c r="J21" s="9">
        <v>79</v>
      </c>
      <c r="K21" s="9">
        <v>250</v>
      </c>
      <c r="L21" s="8">
        <f t="shared" si="6"/>
        <v>0</v>
      </c>
      <c r="M21" s="9">
        <v>0</v>
      </c>
      <c r="N21" s="9">
        <v>0</v>
      </c>
      <c r="O21" s="9">
        <v>0</v>
      </c>
      <c r="P21" s="8">
        <f t="shared" si="7"/>
        <v>0</v>
      </c>
      <c r="Q21" s="8">
        <f t="shared" si="7"/>
        <v>0</v>
      </c>
      <c r="R21" s="8" t="e">
        <f t="shared" si="8"/>
        <v>#DIV/0!</v>
      </c>
      <c r="S21" s="8" t="e">
        <f t="shared" si="9"/>
        <v>#DIV/0!</v>
      </c>
    </row>
    <row r="22" spans="1:19" ht="32.25" customHeight="1">
      <c r="A22" s="41"/>
      <c r="B22" s="11"/>
      <c r="C22" s="11"/>
      <c r="D22" s="8">
        <f t="shared" si="10"/>
        <v>0</v>
      </c>
      <c r="E22" s="12"/>
      <c r="F22" s="12"/>
      <c r="G22" s="12"/>
      <c r="H22" s="17">
        <f t="shared" si="5"/>
        <v>0</v>
      </c>
      <c r="I22" s="12"/>
      <c r="J22" s="12"/>
      <c r="K22" s="12"/>
      <c r="L22" s="8">
        <f t="shared" si="6"/>
        <v>0</v>
      </c>
      <c r="M22" s="12"/>
      <c r="N22" s="12"/>
      <c r="O22" s="12"/>
      <c r="P22" s="8" t="e">
        <f aca="true" t="shared" si="11" ref="P22:P27">L22/D22*100</f>
        <v>#DIV/0!</v>
      </c>
      <c r="Q22" s="8" t="e">
        <f aca="true" t="shared" si="12" ref="Q22:Q27">M22/E22*100</f>
        <v>#DIV/0!</v>
      </c>
      <c r="R22" s="8" t="e">
        <f t="shared" si="8"/>
        <v>#DIV/0!</v>
      </c>
      <c r="S22" s="8" t="e">
        <f t="shared" si="9"/>
        <v>#DIV/0!</v>
      </c>
    </row>
    <row r="23" spans="1:19" ht="32.25" customHeight="1">
      <c r="A23" s="41"/>
      <c r="B23" s="13"/>
      <c r="C23" s="13"/>
      <c r="D23" s="8">
        <f t="shared" si="10"/>
        <v>0</v>
      </c>
      <c r="E23" s="14"/>
      <c r="F23" s="14"/>
      <c r="G23" s="14"/>
      <c r="H23" s="17">
        <f t="shared" si="5"/>
        <v>0</v>
      </c>
      <c r="I23" s="14"/>
      <c r="J23" s="14"/>
      <c r="K23" s="14"/>
      <c r="L23" s="8">
        <f t="shared" si="6"/>
        <v>0</v>
      </c>
      <c r="M23" s="14"/>
      <c r="N23" s="14"/>
      <c r="O23" s="14"/>
      <c r="P23" s="8" t="e">
        <f t="shared" si="11"/>
        <v>#DIV/0!</v>
      </c>
      <c r="Q23" s="8" t="e">
        <f t="shared" si="12"/>
        <v>#DIV/0!</v>
      </c>
      <c r="R23" s="8" t="e">
        <f t="shared" si="8"/>
        <v>#DIV/0!</v>
      </c>
      <c r="S23" s="8" t="e">
        <f t="shared" si="9"/>
        <v>#DIV/0!</v>
      </c>
    </row>
    <row r="24" spans="1:19" ht="59.25" customHeight="1">
      <c r="A24" s="41"/>
      <c r="B24" s="13"/>
      <c r="C24" s="13"/>
      <c r="D24" s="8">
        <f t="shared" si="10"/>
        <v>0</v>
      </c>
      <c r="E24" s="14"/>
      <c r="F24" s="14"/>
      <c r="G24" s="14"/>
      <c r="H24" s="17">
        <f t="shared" si="5"/>
        <v>0</v>
      </c>
      <c r="I24" s="14"/>
      <c r="J24" s="14"/>
      <c r="K24" s="14"/>
      <c r="L24" s="8">
        <f t="shared" si="6"/>
        <v>0</v>
      </c>
      <c r="M24" s="14"/>
      <c r="N24" s="14"/>
      <c r="O24" s="14"/>
      <c r="P24" s="8" t="e">
        <f t="shared" si="11"/>
        <v>#DIV/0!</v>
      </c>
      <c r="Q24" s="8" t="e">
        <f t="shared" si="12"/>
        <v>#DIV/0!</v>
      </c>
      <c r="R24" s="8" t="e">
        <f t="shared" si="8"/>
        <v>#DIV/0!</v>
      </c>
      <c r="S24" s="8" t="e">
        <f t="shared" si="9"/>
        <v>#DIV/0!</v>
      </c>
    </row>
    <row r="25" spans="1:19" ht="32.25" customHeight="1">
      <c r="A25" s="41"/>
      <c r="B25" s="11"/>
      <c r="C25" s="11"/>
      <c r="D25" s="8">
        <f t="shared" si="10"/>
        <v>0</v>
      </c>
      <c r="E25" s="14"/>
      <c r="F25" s="14"/>
      <c r="G25" s="14"/>
      <c r="H25" s="17">
        <f t="shared" si="5"/>
        <v>0</v>
      </c>
      <c r="I25" s="14"/>
      <c r="J25" s="14"/>
      <c r="K25" s="14"/>
      <c r="L25" s="8">
        <f t="shared" si="6"/>
        <v>0</v>
      </c>
      <c r="M25" s="14"/>
      <c r="N25" s="14"/>
      <c r="O25" s="14"/>
      <c r="P25" s="8" t="e">
        <f t="shared" si="11"/>
        <v>#DIV/0!</v>
      </c>
      <c r="Q25" s="8" t="e">
        <f t="shared" si="12"/>
        <v>#DIV/0!</v>
      </c>
      <c r="R25" s="8" t="e">
        <f t="shared" si="8"/>
        <v>#DIV/0!</v>
      </c>
      <c r="S25" s="8" t="e">
        <f t="shared" si="9"/>
        <v>#DIV/0!</v>
      </c>
    </row>
    <row r="26" spans="1:19" ht="32.25" customHeight="1">
      <c r="A26" s="41"/>
      <c r="B26" s="11"/>
      <c r="C26" s="13"/>
      <c r="D26" s="8">
        <f t="shared" si="10"/>
        <v>0</v>
      </c>
      <c r="E26" s="14"/>
      <c r="F26" s="14"/>
      <c r="G26" s="14"/>
      <c r="H26" s="17">
        <f t="shared" si="5"/>
        <v>0</v>
      </c>
      <c r="I26" s="14"/>
      <c r="J26" s="14"/>
      <c r="K26" s="14"/>
      <c r="L26" s="8"/>
      <c r="M26" s="14"/>
      <c r="N26" s="14"/>
      <c r="O26" s="14"/>
      <c r="P26" s="8" t="e">
        <f t="shared" si="11"/>
        <v>#DIV/0!</v>
      </c>
      <c r="Q26" s="8" t="e">
        <f t="shared" si="12"/>
        <v>#DIV/0!</v>
      </c>
      <c r="R26" s="8" t="e">
        <f t="shared" si="8"/>
        <v>#DIV/0!</v>
      </c>
      <c r="S26" s="8" t="e">
        <f t="shared" si="9"/>
        <v>#DIV/0!</v>
      </c>
    </row>
    <row r="27" spans="1:19" ht="32.25" customHeight="1">
      <c r="A27" s="41"/>
      <c r="B27" s="13"/>
      <c r="C27" s="13"/>
      <c r="D27" s="8">
        <f t="shared" si="10"/>
        <v>0</v>
      </c>
      <c r="E27" s="14"/>
      <c r="F27" s="14"/>
      <c r="G27" s="14"/>
      <c r="H27" s="17">
        <f t="shared" si="5"/>
        <v>0</v>
      </c>
      <c r="I27" s="14"/>
      <c r="J27" s="14"/>
      <c r="K27" s="14"/>
      <c r="L27" s="8">
        <f>N27</f>
        <v>0</v>
      </c>
      <c r="M27" s="14"/>
      <c r="N27" s="14"/>
      <c r="O27" s="14"/>
      <c r="P27" s="8" t="e">
        <f t="shared" si="11"/>
        <v>#DIV/0!</v>
      </c>
      <c r="Q27" s="8" t="e">
        <f t="shared" si="12"/>
        <v>#DIV/0!</v>
      </c>
      <c r="R27" s="8" t="e">
        <f t="shared" si="8"/>
        <v>#DIV/0!</v>
      </c>
      <c r="S27" s="8" t="e">
        <f t="shared" si="9"/>
        <v>#DIV/0!</v>
      </c>
    </row>
    <row r="28" spans="1:19" ht="32.25" customHeight="1">
      <c r="A28" s="41"/>
      <c r="B28" s="13"/>
      <c r="C28" s="13"/>
      <c r="D28" s="8"/>
      <c r="E28" s="14"/>
      <c r="F28" s="14"/>
      <c r="G28" s="14"/>
      <c r="H28" s="17"/>
      <c r="I28" s="14"/>
      <c r="J28" s="14"/>
      <c r="K28" s="14"/>
      <c r="L28" s="8"/>
      <c r="M28" s="14"/>
      <c r="N28" s="14"/>
      <c r="O28" s="14"/>
      <c r="P28" s="8"/>
      <c r="Q28" s="8"/>
      <c r="R28" s="8"/>
      <c r="S28" s="8"/>
    </row>
    <row r="29" spans="1:19" ht="32.25" customHeight="1">
      <c r="A29" s="41"/>
      <c r="B29" s="13"/>
      <c r="C29" s="13"/>
      <c r="D29" s="8">
        <f>E29+F29+G29</f>
        <v>0</v>
      </c>
      <c r="E29" s="14"/>
      <c r="F29" s="14"/>
      <c r="G29" s="14"/>
      <c r="H29" s="17">
        <f>I29+J29+K29</f>
        <v>0</v>
      </c>
      <c r="I29" s="14"/>
      <c r="J29" s="14"/>
      <c r="K29" s="14"/>
      <c r="L29" s="8">
        <f>M29+N29+O29</f>
        <v>0</v>
      </c>
      <c r="M29" s="14"/>
      <c r="N29" s="14"/>
      <c r="O29" s="14"/>
      <c r="P29" s="8" t="e">
        <f>L29/D29*100</f>
        <v>#DIV/0!</v>
      </c>
      <c r="Q29" s="8" t="e">
        <f>M29/E29*100</f>
        <v>#DIV/0!</v>
      </c>
      <c r="R29" s="8" t="e">
        <f>N29/F29*100</f>
        <v>#DIV/0!</v>
      </c>
      <c r="S29" s="8" t="e">
        <f>O29/G29*100</f>
        <v>#DIV/0!</v>
      </c>
    </row>
    <row r="30" spans="1:19" ht="32.25" customHeight="1">
      <c r="A30" s="41"/>
      <c r="B30" s="13"/>
      <c r="C30" s="13"/>
      <c r="D30" s="8"/>
      <c r="E30" s="14"/>
      <c r="F30" s="14"/>
      <c r="G30" s="14"/>
      <c r="H30" s="17"/>
      <c r="I30" s="14"/>
      <c r="J30" s="14"/>
      <c r="K30" s="14"/>
      <c r="L30" s="8"/>
      <c r="M30" s="14"/>
      <c r="N30" s="14"/>
      <c r="O30" s="14"/>
      <c r="P30" s="8"/>
      <c r="Q30" s="8"/>
      <c r="R30" s="8"/>
      <c r="S30" s="8"/>
    </row>
    <row r="31" spans="1:19" ht="32.25" customHeight="1">
      <c r="A31" s="41"/>
      <c r="B31" s="13"/>
      <c r="C31" s="13"/>
      <c r="D31" s="8">
        <f>E31+F31+G31</f>
        <v>0</v>
      </c>
      <c r="E31" s="14"/>
      <c r="F31" s="14"/>
      <c r="G31" s="14"/>
      <c r="H31" s="17">
        <f>I31+J31+K31</f>
        <v>0</v>
      </c>
      <c r="I31" s="14"/>
      <c r="J31" s="14"/>
      <c r="K31" s="14"/>
      <c r="L31" s="8">
        <f>M31+N31+O31</f>
        <v>0</v>
      </c>
      <c r="M31" s="14"/>
      <c r="N31" s="14"/>
      <c r="O31" s="14"/>
      <c r="P31" s="8" t="e">
        <f aca="true" t="shared" si="13" ref="P31:S33">L31/D31*100</f>
        <v>#DIV/0!</v>
      </c>
      <c r="Q31" s="8" t="e">
        <f t="shared" si="13"/>
        <v>#DIV/0!</v>
      </c>
      <c r="R31" s="8" t="e">
        <f t="shared" si="13"/>
        <v>#DIV/0!</v>
      </c>
      <c r="S31" s="8" t="e">
        <f t="shared" si="13"/>
        <v>#DIV/0!</v>
      </c>
    </row>
    <row r="32" spans="1:19" ht="32.25" customHeight="1">
      <c r="A32" s="42"/>
      <c r="B32" s="15" t="s">
        <v>13</v>
      </c>
      <c r="C32" s="15"/>
      <c r="D32" s="17">
        <f>D19+D20+D21+D22+D23+D24+D25+D26+D27</f>
        <v>51325.40000000001</v>
      </c>
      <c r="E32" s="16">
        <f>SUM(E19:E31)</f>
        <v>872.4</v>
      </c>
      <c r="F32" s="17">
        <f>F19+F20+F21+F22+F23+F24+F25+F26+F27</f>
        <v>33523.4</v>
      </c>
      <c r="G32" s="16">
        <f>G19+G20</f>
        <v>16929.6</v>
      </c>
      <c r="H32" s="17">
        <f aca="true" t="shared" si="14" ref="H32:O32">H19+H20+H21+H22+H23+H24+H25+H26+H27</f>
        <v>51623.00000000001</v>
      </c>
      <c r="I32" s="17">
        <f t="shared" si="14"/>
        <v>887.3</v>
      </c>
      <c r="J32" s="17">
        <f t="shared" si="14"/>
        <v>33600.6</v>
      </c>
      <c r="K32" s="17">
        <f t="shared" si="14"/>
        <v>17135.1</v>
      </c>
      <c r="L32" s="17">
        <f t="shared" si="14"/>
        <v>15973.300000000001</v>
      </c>
      <c r="M32" s="17">
        <f t="shared" si="14"/>
        <v>798.7</v>
      </c>
      <c r="N32" s="17">
        <f t="shared" si="14"/>
        <v>607</v>
      </c>
      <c r="O32" s="17">
        <f t="shared" si="14"/>
        <v>14567.6</v>
      </c>
      <c r="P32" s="8">
        <f t="shared" si="13"/>
        <v>31.121627887946318</v>
      </c>
      <c r="Q32" s="8">
        <f t="shared" si="13"/>
        <v>91.55204034846402</v>
      </c>
      <c r="R32" s="8">
        <f t="shared" si="13"/>
        <v>1.8106755281385538</v>
      </c>
      <c r="S32" s="8">
        <f t="shared" si="13"/>
        <v>86.04810509403649</v>
      </c>
    </row>
    <row r="33" spans="1:19" s="21" customFormat="1" ht="45.75" customHeight="1">
      <c r="A33" s="43"/>
      <c r="B33" s="18" t="s">
        <v>14</v>
      </c>
      <c r="C33" s="18"/>
      <c r="D33" s="19">
        <f aca="true" t="shared" si="15" ref="D33:N33">D17+D32</f>
        <v>52094.600000000006</v>
      </c>
      <c r="E33" s="19">
        <f t="shared" si="15"/>
        <v>1641.6</v>
      </c>
      <c r="F33" s="19">
        <f t="shared" si="15"/>
        <v>33523.4</v>
      </c>
      <c r="G33" s="19">
        <f t="shared" si="15"/>
        <v>16929.6</v>
      </c>
      <c r="H33" s="19">
        <f t="shared" si="15"/>
        <v>52874.90000000001</v>
      </c>
      <c r="I33" s="19">
        <f t="shared" si="15"/>
        <v>2139.2</v>
      </c>
      <c r="J33" s="19">
        <f t="shared" si="15"/>
        <v>33600.6</v>
      </c>
      <c r="K33" s="19">
        <f t="shared" si="15"/>
        <v>17135.1</v>
      </c>
      <c r="L33" s="19">
        <f t="shared" si="15"/>
        <v>16971.800000000003</v>
      </c>
      <c r="M33" s="19">
        <f t="shared" si="15"/>
        <v>1797.2</v>
      </c>
      <c r="N33" s="19">
        <f t="shared" si="15"/>
        <v>607</v>
      </c>
      <c r="O33" s="20">
        <f>O32</f>
        <v>14567.6</v>
      </c>
      <c r="P33" s="20">
        <f t="shared" si="13"/>
        <v>32.57880855213401</v>
      </c>
      <c r="Q33" s="20">
        <f t="shared" si="13"/>
        <v>109.4785575048733</v>
      </c>
      <c r="R33" s="20">
        <f t="shared" si="13"/>
        <v>1.8106755281385538</v>
      </c>
      <c r="S33" s="20">
        <f t="shared" si="13"/>
        <v>86.04810509403649</v>
      </c>
    </row>
    <row r="35" spans="2:11" ht="15">
      <c r="B35" s="22"/>
      <c r="C35" s="23"/>
      <c r="D35" s="24"/>
      <c r="E35" s="25"/>
      <c r="G35" s="26"/>
      <c r="H35" s="26"/>
      <c r="I35" s="26"/>
      <c r="J35" s="26"/>
      <c r="K35" s="26"/>
    </row>
    <row r="36" spans="2:15" ht="33" customHeight="1">
      <c r="B36" s="22" t="s">
        <v>37</v>
      </c>
      <c r="C36" s="23"/>
      <c r="D36" s="24"/>
      <c r="E36" s="25"/>
      <c r="G36" t="s">
        <v>38</v>
      </c>
      <c r="O36" s="26"/>
    </row>
    <row r="37" spans="2:5" ht="15">
      <c r="B37" s="22"/>
      <c r="C37" s="23"/>
      <c r="D37" s="24"/>
      <c r="E37" s="25"/>
    </row>
    <row r="38" spans="7:11" ht="12.75">
      <c r="G38" s="26"/>
      <c r="H38" s="26"/>
      <c r="I38" s="26"/>
      <c r="J38" s="26"/>
      <c r="K38" s="26"/>
    </row>
    <row r="39" ht="12.75">
      <c r="B39" s="27" t="s">
        <v>15</v>
      </c>
    </row>
  </sheetData>
  <sheetProtection/>
  <mergeCells count="19">
    <mergeCell ref="A1:S1"/>
    <mergeCell ref="A2:S2"/>
    <mergeCell ref="A4:A6"/>
    <mergeCell ref="B4:B6"/>
    <mergeCell ref="C4:C6"/>
    <mergeCell ref="D4:G4"/>
    <mergeCell ref="H4:K4"/>
    <mergeCell ref="L4:O4"/>
    <mergeCell ref="P4:S4"/>
    <mergeCell ref="D5:D6"/>
    <mergeCell ref="Q5:S5"/>
    <mergeCell ref="A7:S7"/>
    <mergeCell ref="A18:S18"/>
    <mergeCell ref="E5:G5"/>
    <mergeCell ref="H5:H6"/>
    <mergeCell ref="I5:K5"/>
    <mergeCell ref="L5:L6"/>
    <mergeCell ref="M5:O5"/>
    <mergeCell ref="P5:P6"/>
  </mergeCells>
  <printOptions/>
  <pageMargins left="0.39375" right="0.19652777777777777" top="0.19652777777777777" bottom="0.19652777777777777" header="0.5118055555555555" footer="0.5118055555555555"/>
  <pageSetup fitToHeight="0" fitToWidth="1" horizontalDpi="300" verticalDpi="300" orientation="landscape" paperSize="9" scale="52" r:id="rId1"/>
  <rowBreaks count="1" manualBreakCount="1">
    <brk id="13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</cp:lastModifiedBy>
  <cp:lastPrinted>2021-09-20T08:39:47Z</cp:lastPrinted>
  <dcterms:modified xsi:type="dcterms:W3CDTF">2021-10-12T08:51:49Z</dcterms:modified>
  <cp:category/>
  <cp:version/>
  <cp:contentType/>
  <cp:contentStatus/>
</cp:coreProperties>
</file>